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نشاط" sheetId="1" r:id="rId1"/>
  </sheets>
  <externalReferences>
    <externalReference r:id="rId2"/>
  </externalReferences>
  <calcPr calcId="144525" calcMode="manual"/>
</workbook>
</file>

<file path=xl/calcChain.xml><?xml version="1.0" encoding="utf-8"?>
<calcChain xmlns="http://schemas.openxmlformats.org/spreadsheetml/2006/main">
  <c r="F27" i="1" l="1"/>
  <c r="C27" i="1"/>
  <c r="F26" i="1"/>
  <c r="C26" i="1"/>
  <c r="D57" i="1" s="1"/>
  <c r="F25" i="1"/>
  <c r="C25" i="1"/>
  <c r="F24" i="1"/>
  <c r="C24" i="1"/>
  <c r="F23" i="1"/>
  <c r="C23" i="1"/>
  <c r="F22" i="1"/>
  <c r="C22" i="1"/>
  <c r="F21" i="1"/>
  <c r="C21" i="1"/>
  <c r="F20" i="1"/>
  <c r="C20" i="1"/>
  <c r="F19" i="1"/>
  <c r="C19" i="1"/>
  <c r="F18" i="1"/>
  <c r="C18" i="1"/>
  <c r="D56" i="1" s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C36" i="1" s="1"/>
  <c r="F9" i="1"/>
  <c r="C34" i="1" s="1"/>
  <c r="C9" i="1"/>
  <c r="C41" i="1" s="1"/>
  <c r="F8" i="1"/>
  <c r="C8" i="1"/>
  <c r="F7" i="1"/>
  <c r="C7" i="1"/>
  <c r="F6" i="1"/>
  <c r="C6" i="1"/>
  <c r="D61" i="1" s="1"/>
  <c r="F5" i="1"/>
  <c r="C5" i="1"/>
  <c r="F4" i="1"/>
  <c r="C4" i="1"/>
  <c r="C55" i="1" l="1"/>
  <c r="C63" i="1"/>
  <c r="C59" i="1"/>
  <c r="C45" i="1"/>
  <c r="C54" i="1"/>
  <c r="D40" i="1"/>
  <c r="C42" i="1"/>
  <c r="C35" i="1"/>
  <c r="C44" i="1"/>
  <c r="C53" i="1"/>
  <c r="D43" i="1"/>
  <c r="D38" i="1"/>
  <c r="E48" i="1"/>
  <c r="C30" i="1"/>
  <c r="D39" i="1"/>
  <c r="C52" i="1"/>
  <c r="C60" i="1"/>
  <c r="D58" i="1"/>
  <c r="E30" i="1"/>
  <c r="F30" i="1" s="1"/>
  <c r="C62" i="1"/>
  <c r="C37" i="1"/>
</calcChain>
</file>

<file path=xl/sharedStrings.xml><?xml version="1.0" encoding="utf-8"?>
<sst xmlns="http://schemas.openxmlformats.org/spreadsheetml/2006/main" count="91" uniqueCount="74">
  <si>
    <t>تحليل مؤشرات مجموع النشاط التجاري العام لسنة 2018</t>
  </si>
  <si>
    <t>ألاف الدنانير</t>
  </si>
  <si>
    <t>التسلسل</t>
  </si>
  <si>
    <t xml:space="preserve">     المفـــردات</t>
  </si>
  <si>
    <t>المبلـــــغ</t>
  </si>
  <si>
    <t xml:space="preserve">    المفــــردات</t>
  </si>
  <si>
    <t>المبلــــــغ</t>
  </si>
  <si>
    <t xml:space="preserve">راس المال المدفوع </t>
  </si>
  <si>
    <t xml:space="preserve">اجمالي الموجودات الثابتة للسنة السابقة </t>
  </si>
  <si>
    <t>الأرباح المحتجزة</t>
  </si>
  <si>
    <t>الإضافات السنوية للموجودات الثابتة (900+1000-2000)</t>
  </si>
  <si>
    <t>حق الملكية (100+200)</t>
  </si>
  <si>
    <t>أيرادات النشاط الجاري</t>
  </si>
  <si>
    <t>تخصيصات طويلة الأجل</t>
  </si>
  <si>
    <t>أيرادات أخرى</t>
  </si>
  <si>
    <t>قروض طويلة الأجل</t>
  </si>
  <si>
    <t>كلفة البضاعة المباعة</t>
  </si>
  <si>
    <t>رأس المال المتاح  (300+400+500)</t>
  </si>
  <si>
    <t>الإنتاج الكلي بسعر المنتج (2200+2300-2400)</t>
  </si>
  <si>
    <t>المطلوبات المتداولة</t>
  </si>
  <si>
    <t>الأستخدامات الوسيطة</t>
  </si>
  <si>
    <t>محموع جانب المطلوبات (600+700)</t>
  </si>
  <si>
    <t>القيمة المضافة الإجمالية بسعر المنتج (2500-2600)</t>
  </si>
  <si>
    <t>إجمالي الموجودات الثابتة</t>
  </si>
  <si>
    <t xml:space="preserve">الضرائب غير المباشرة </t>
  </si>
  <si>
    <t>إنشاءات تحت التنفيذ</t>
  </si>
  <si>
    <t>الإعانات</t>
  </si>
  <si>
    <t>الإندثارات المتراكمة</t>
  </si>
  <si>
    <t>القيمةالمضافة الإجمالية بالكلفة (2700-2800+2900)</t>
  </si>
  <si>
    <t>صافي الموجودات الثابتة (900+1000-1010)</t>
  </si>
  <si>
    <t>الإندثارات السنوية</t>
  </si>
  <si>
    <t>مخزون أخر المدة</t>
  </si>
  <si>
    <t>صافي القيمة المضافة بالكلفة(3000-3100)</t>
  </si>
  <si>
    <t>أ. مستلزمات سلعية</t>
  </si>
  <si>
    <t>صافي التحويلات الجارية</t>
  </si>
  <si>
    <t xml:space="preserve">د. بضاعة مشتراة بغرض البيع </t>
  </si>
  <si>
    <t>دخل عوامل الإنتاج (3200+3300)</t>
  </si>
  <si>
    <t>ه. مواد أخرى</t>
  </si>
  <si>
    <t>أ. صافي الربح أو الخسارة</t>
  </si>
  <si>
    <t>و.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</si>
  <si>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</si>
  <si>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</si>
  <si>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</si>
  <si>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</si>
  <si>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العامل(1200+1300+1400)</t>
  </si>
  <si>
    <t>ب. الرواتب والأجور</t>
  </si>
  <si>
    <t>صافي رأس المال العامل (1500-700)</t>
  </si>
  <si>
    <t>ج. صافي الفوائد المدفوعة</t>
  </si>
  <si>
    <t>الموجودات الأخرى</t>
  </si>
  <si>
    <t>د. إيجارات الأراضي المدفوعة</t>
  </si>
  <si>
    <t>رأس المال المستخدم600=(1100+1600+1700)</t>
  </si>
  <si>
    <t>تعويضات المشتغلين(3530+3600)</t>
  </si>
  <si>
    <t>مجموع جانب الموجودات800=(1100+1500+1700)</t>
  </si>
  <si>
    <t>فائض العمليات (3200-3900)</t>
  </si>
  <si>
    <t>الجهاز المركزي للإحصاء وتكنولوجيا المعلومات (الحسابات القومية)</t>
  </si>
  <si>
    <t>القطاع: التجاري العام</t>
  </si>
  <si>
    <t>النشاط: التجارة</t>
  </si>
  <si>
    <t>مجموع النشاط</t>
  </si>
  <si>
    <t>المؤشرات المالية والأقتصادية</t>
  </si>
  <si>
    <t>المؤشـــــــــــــــــــــــــــــــــــــــــــــــــــــــــــــــــــــــــــــــــــــــرات</t>
  </si>
  <si>
    <t>القيمـــــــــــــــــــة</t>
  </si>
  <si>
    <t>النسبــــــة</t>
  </si>
  <si>
    <t>مؤشرأنتاجية الدينار من الأجور</t>
  </si>
  <si>
    <t>أنتاجية رأس المال الثابت</t>
  </si>
  <si>
    <t>نسبة التداول</t>
  </si>
  <si>
    <t>نسبة السيولة السريعة</t>
  </si>
  <si>
    <t>نسبة المخزون إلى صافي رأس المال العامل</t>
  </si>
  <si>
    <t>نسبة عائد الأستثمار</t>
  </si>
  <si>
    <t>نسبة الأقتراض إلى مجموع الموجودات</t>
  </si>
  <si>
    <t>معامل رأس المال</t>
  </si>
  <si>
    <t>مساهمة الربح في تكوين القيمة المضافة</t>
  </si>
  <si>
    <t>مساهمة التمويل الذاتي في الأستثمارات الحالية والمستقبلية</t>
  </si>
  <si>
    <t>معدل نصيب رأس المال من العائد المتحقق</t>
  </si>
  <si>
    <t>دوران المخزون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</si>
</sst>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5" x14ac:knownFonts="1">
    <font>
      <sz val="10"/>
      <name val="Arial"/>
      <charset val="178"/>
    </font>
    <font>
      <sz val="10"/>
      <name val="Arial"/>
      <charset val="178"/>
    </font>
    <font>
      <b/>
      <sz val="14"/>
      <name val="Simplified Arabic"/>
      <family val="1"/>
    </font>
    <font>
      <b/>
      <sz val="10"/>
      <name val="Simplified Arabic"/>
      <family val="1"/>
    </font>
    <font>
      <b/>
      <sz val="12"/>
      <name val="Simplified Arabic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65" fontId="4" fillId="3" borderId="3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horizontal="right" vertical="center" indent="1"/>
    </xf>
    <xf numFmtId="3" fontId="4" fillId="0" borderId="3" xfId="1" applyNumberFormat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 indent="1"/>
    </xf>
    <xf numFmtId="3" fontId="4" fillId="0" borderId="2" xfId="1" applyNumberFormat="1" applyFont="1" applyFill="1" applyBorder="1" applyAlignment="1">
      <alignment horizontal="right" vertical="center"/>
    </xf>
    <xf numFmtId="165" fontId="4" fillId="3" borderId="5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right" vertical="center" indent="1"/>
    </xf>
    <xf numFmtId="0" fontId="4" fillId="3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 indent="1"/>
    </xf>
    <xf numFmtId="1" fontId="4" fillId="3" borderId="5" xfId="1" applyNumberFormat="1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horizontal="right" vertical="center" indent="1"/>
    </xf>
    <xf numFmtId="165" fontId="4" fillId="3" borderId="0" xfId="1" applyNumberFormat="1" applyFont="1" applyFill="1" applyAlignment="1">
      <alignment vertical="center"/>
    </xf>
    <xf numFmtId="165" fontId="4" fillId="0" borderId="0" xfId="1" applyNumberFormat="1" applyFont="1" applyAlignment="1">
      <alignment horizontal="right" vertical="center" indent="1"/>
    </xf>
    <xf numFmtId="165" fontId="3" fillId="0" borderId="0" xfId="1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horizontal="right" vertical="center" indent="1"/>
    </xf>
    <xf numFmtId="165" fontId="4" fillId="0" borderId="0" xfId="1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5" fontId="4" fillId="0" borderId="2" xfId="1" applyNumberFormat="1" applyFont="1" applyBorder="1" applyAlignment="1">
      <alignment horizontal="right" vertical="center"/>
    </xf>
    <xf numFmtId="165" fontId="4" fillId="0" borderId="2" xfId="1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165" fontId="4" fillId="0" borderId="2" xfId="1" applyNumberFormat="1" applyFont="1" applyFill="1" applyBorder="1" applyAlignment="1">
      <alignment horizontal="right" vertical="center"/>
    </xf>
    <xf numFmtId="165" fontId="4" fillId="0" borderId="2" xfId="1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65" fontId="4" fillId="0" borderId="2" xfId="1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65" fontId="4" fillId="0" borderId="0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578;&#1602;&#1575;&#1585;&#1610;&#1585;%20&#1575;&#1604;&#1578;&#1581;&#1604;&#1610;&#1604;%20&#1575;&#1604;&#1605;&#1575;&#1604;&#1610;\&#1578;&#1602;&#1575;&#1585;&#1610;&#1585;%202018\&#1578;&#1580;&#1575;&#1585;&#1610;%20&#1593;&#1575;&#1605;%202018\&#1578;&#1580;&#1575;&#1585;&#1610;%20&#1593;&#1575;&#1605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"/>
      <sheetName val="سيارات"/>
      <sheetName val="ورقة5 (2)"/>
      <sheetName val="توزيع المنتجات النفطية"/>
      <sheetName val="ورقة5 (12)"/>
      <sheetName val="أسواق مركزية"/>
      <sheetName val="ورقة1"/>
      <sheetName val="نفط"/>
      <sheetName val="Sheet3"/>
      <sheetName val="المناطق الحرة"/>
      <sheetName val="ورقة10"/>
      <sheetName val="مناطق حرة"/>
      <sheetName val="Sheet1"/>
      <sheetName val="سياحة"/>
      <sheetName val="ورقة3"/>
      <sheetName val="تجارة الحبوب"/>
      <sheetName val="ورقة2"/>
      <sheetName val="معارض والخدمات التجارية"/>
      <sheetName val="ورقة5"/>
      <sheetName val="تجارة المواد الغذائية"/>
      <sheetName val="ورقة6"/>
      <sheetName val="تجهيزات زراعية"/>
      <sheetName val="ورقة4"/>
      <sheetName val="تجارة المواد الانشائية"/>
      <sheetName val="ورقة8"/>
      <sheetName val="نشاط"/>
      <sheetName val="ورقة12"/>
      <sheetName val="قطاع"/>
      <sheetName val="16"/>
      <sheetName val="ورقة7"/>
    </sheetNames>
    <sheetDataSet>
      <sheetData sheetId="0"/>
      <sheetData sheetId="1">
        <row r="5">
          <cell r="C5">
            <v>5000000</v>
          </cell>
          <cell r="F5">
            <v>13209027</v>
          </cell>
        </row>
        <row r="6">
          <cell r="C6">
            <v>77914132</v>
          </cell>
          <cell r="F6">
            <v>5967376</v>
          </cell>
        </row>
        <row r="7">
          <cell r="C7">
            <v>82914132</v>
          </cell>
          <cell r="F7">
            <v>33340619</v>
          </cell>
        </row>
        <row r="8">
          <cell r="C8">
            <v>26657470</v>
          </cell>
          <cell r="F8">
            <v>2344074</v>
          </cell>
        </row>
        <row r="9">
          <cell r="C9">
            <v>0</v>
          </cell>
          <cell r="F9">
            <v>1813827</v>
          </cell>
        </row>
        <row r="10">
          <cell r="C10">
            <v>109571602</v>
          </cell>
          <cell r="F10">
            <v>33870866</v>
          </cell>
        </row>
        <row r="11">
          <cell r="C11">
            <v>227956648</v>
          </cell>
          <cell r="F11">
            <v>2929168</v>
          </cell>
        </row>
        <row r="12">
          <cell r="C12">
            <v>337528250</v>
          </cell>
          <cell r="F12">
            <v>30941698</v>
          </cell>
        </row>
        <row r="13">
          <cell r="C13">
            <v>19176403</v>
          </cell>
          <cell r="F13">
            <v>0</v>
          </cell>
        </row>
        <row r="14">
          <cell r="C14">
            <v>0</v>
          </cell>
          <cell r="F14">
            <v>0</v>
          </cell>
        </row>
        <row r="15">
          <cell r="C15">
            <v>6591216</v>
          </cell>
          <cell r="F15">
            <v>30941698</v>
          </cell>
        </row>
        <row r="16">
          <cell r="C16">
            <v>12585187</v>
          </cell>
          <cell r="F16">
            <v>898744</v>
          </cell>
        </row>
        <row r="17">
          <cell r="C17">
            <v>73992714</v>
          </cell>
          <cell r="F17">
            <v>30042954</v>
          </cell>
        </row>
        <row r="18">
          <cell r="C18">
            <v>277104</v>
          </cell>
          <cell r="F18">
            <v>-5753577</v>
          </cell>
        </row>
        <row r="19">
          <cell r="C19">
            <v>73715610</v>
          </cell>
          <cell r="F19">
            <v>24289377</v>
          </cell>
        </row>
        <row r="20">
          <cell r="C20">
            <v>0</v>
          </cell>
          <cell r="F20">
            <v>6538355</v>
          </cell>
        </row>
        <row r="21">
          <cell r="C21">
            <v>0</v>
          </cell>
          <cell r="F21">
            <v>6538355</v>
          </cell>
        </row>
        <row r="22">
          <cell r="C22">
            <v>135513029</v>
          </cell>
          <cell r="F22">
            <v>0</v>
          </cell>
        </row>
        <row r="23">
          <cell r="C23">
            <v>114016489</v>
          </cell>
          <cell r="F23">
            <v>0</v>
          </cell>
        </row>
        <row r="24">
          <cell r="C24">
            <v>323522232</v>
          </cell>
          <cell r="F24">
            <v>17863925</v>
          </cell>
        </row>
        <row r="25">
          <cell r="C25">
            <v>95565584</v>
          </cell>
          <cell r="F25">
            <v>0</v>
          </cell>
        </row>
        <row r="26">
          <cell r="C26">
            <v>1420831</v>
          </cell>
          <cell r="F26">
            <v>-112903</v>
          </cell>
        </row>
        <row r="27">
          <cell r="C27">
            <v>109571602</v>
          </cell>
          <cell r="F27">
            <v>17863925</v>
          </cell>
        </row>
        <row r="28">
          <cell r="C28">
            <v>337528250</v>
          </cell>
          <cell r="F28">
            <v>12179029</v>
          </cell>
        </row>
      </sheetData>
      <sheetData sheetId="2"/>
      <sheetData sheetId="3">
        <row r="4">
          <cell r="C4">
            <v>3064264</v>
          </cell>
          <cell r="F4">
            <v>583544704</v>
          </cell>
        </row>
        <row r="5">
          <cell r="C5">
            <v>3377184789</v>
          </cell>
          <cell r="F5">
            <v>378719113</v>
          </cell>
        </row>
        <row r="6">
          <cell r="C6">
            <v>3380249053</v>
          </cell>
          <cell r="F6">
            <v>11227655547</v>
          </cell>
        </row>
        <row r="7">
          <cell r="C7">
            <v>2911615</v>
          </cell>
          <cell r="F7">
            <v>55812550</v>
          </cell>
        </row>
        <row r="8">
          <cell r="C8">
            <v>0</v>
          </cell>
          <cell r="F8">
            <v>7153667681</v>
          </cell>
        </row>
        <row r="9">
          <cell r="C9">
            <v>3383160668</v>
          </cell>
          <cell r="F9">
            <v>4129800416</v>
          </cell>
        </row>
        <row r="10">
          <cell r="C10">
            <v>11654115698</v>
          </cell>
          <cell r="F10">
            <v>635423519</v>
          </cell>
        </row>
        <row r="11">
          <cell r="C11">
            <v>15037276366</v>
          </cell>
          <cell r="F11">
            <v>3494376897</v>
          </cell>
        </row>
        <row r="12">
          <cell r="C12">
            <v>804211473</v>
          </cell>
          <cell r="F12">
            <v>65495629</v>
          </cell>
        </row>
        <row r="13">
          <cell r="C13">
            <v>158052344</v>
          </cell>
          <cell r="F13">
            <v>22683200</v>
          </cell>
        </row>
        <row r="14">
          <cell r="C14">
            <v>306863371</v>
          </cell>
          <cell r="F14">
            <v>3451564468</v>
          </cell>
        </row>
        <row r="15">
          <cell r="C15">
            <v>655400446</v>
          </cell>
          <cell r="F15">
            <v>55586785</v>
          </cell>
        </row>
        <row r="16">
          <cell r="C16">
            <v>268078465</v>
          </cell>
          <cell r="F16">
            <v>3395977683</v>
          </cell>
        </row>
        <row r="17">
          <cell r="C17">
            <v>55838307</v>
          </cell>
          <cell r="F17">
            <v>663286372</v>
          </cell>
        </row>
        <row r="18">
          <cell r="C18">
            <v>174946031</v>
          </cell>
          <cell r="F18">
            <v>4059264055</v>
          </cell>
        </row>
        <row r="19">
          <cell r="C19">
            <v>11177101</v>
          </cell>
          <cell r="F19">
            <v>3575610221</v>
          </cell>
        </row>
        <row r="20">
          <cell r="C20">
            <v>26117026</v>
          </cell>
          <cell r="F20">
            <v>3297695272</v>
          </cell>
        </row>
        <row r="21">
          <cell r="C21">
            <v>12784255839</v>
          </cell>
          <cell r="F21">
            <v>160763445</v>
          </cell>
        </row>
        <row r="22">
          <cell r="C22">
            <v>1328567786</v>
          </cell>
          <cell r="F22">
            <v>117151504</v>
          </cell>
        </row>
        <row r="23">
          <cell r="C23">
            <v>14380902090</v>
          </cell>
          <cell r="F23">
            <v>483720251</v>
          </cell>
        </row>
        <row r="24">
          <cell r="C24">
            <v>2726786392</v>
          </cell>
          <cell r="F24">
            <v>0</v>
          </cell>
        </row>
        <row r="25">
          <cell r="C25">
            <v>973830</v>
          </cell>
          <cell r="F25">
            <v>-66417</v>
          </cell>
        </row>
        <row r="26">
          <cell r="C26">
            <v>3383160668</v>
          </cell>
          <cell r="F26">
            <v>600871755</v>
          </cell>
        </row>
        <row r="27">
          <cell r="C27">
            <v>15037276366</v>
          </cell>
          <cell r="F27">
            <v>2795105928</v>
          </cell>
        </row>
      </sheetData>
      <sheetData sheetId="4"/>
      <sheetData sheetId="5">
        <row r="4">
          <cell r="C4">
            <v>155000</v>
          </cell>
          <cell r="F4">
            <v>1735786</v>
          </cell>
        </row>
        <row r="5">
          <cell r="C5">
            <v>-324783012</v>
          </cell>
          <cell r="F5">
            <v>-81643</v>
          </cell>
        </row>
        <row r="6">
          <cell r="C6">
            <v>-324628012</v>
          </cell>
          <cell r="F6">
            <v>20879</v>
          </cell>
        </row>
        <row r="7">
          <cell r="C7">
            <v>31</v>
          </cell>
          <cell r="F7">
            <v>3373669</v>
          </cell>
        </row>
        <row r="8">
          <cell r="C8">
            <v>0</v>
          </cell>
          <cell r="F8">
            <v>-821397</v>
          </cell>
        </row>
        <row r="9">
          <cell r="C9">
            <v>-324627981</v>
          </cell>
          <cell r="F9">
            <v>4215945</v>
          </cell>
        </row>
        <row r="10">
          <cell r="C10">
            <v>425208552</v>
          </cell>
          <cell r="F10">
            <v>1778049</v>
          </cell>
        </row>
        <row r="11">
          <cell r="C11">
            <v>100580571</v>
          </cell>
          <cell r="F11">
            <v>2437896</v>
          </cell>
        </row>
        <row r="12">
          <cell r="C12">
            <v>1405698</v>
          </cell>
          <cell r="F12">
            <v>0</v>
          </cell>
        </row>
        <row r="13">
          <cell r="C13">
            <v>248445</v>
          </cell>
          <cell r="F13">
            <v>0</v>
          </cell>
        </row>
        <row r="14">
          <cell r="C14">
            <v>0</v>
          </cell>
          <cell r="F14">
            <v>2437896</v>
          </cell>
        </row>
        <row r="15">
          <cell r="C15">
            <v>1654143</v>
          </cell>
          <cell r="F15">
            <v>148094</v>
          </cell>
        </row>
        <row r="16">
          <cell r="C16">
            <v>1396368</v>
          </cell>
          <cell r="F16">
            <v>2289802</v>
          </cell>
        </row>
        <row r="17">
          <cell r="C17">
            <v>80964</v>
          </cell>
          <cell r="F17">
            <v>-5278191</v>
          </cell>
        </row>
        <row r="18">
          <cell r="C18">
            <v>1190569</v>
          </cell>
          <cell r="F18">
            <v>-2988389</v>
          </cell>
        </row>
        <row r="19">
          <cell r="C19">
            <v>48824</v>
          </cell>
          <cell r="F19">
            <v>-14906466</v>
          </cell>
        </row>
        <row r="20">
          <cell r="C20">
            <v>76011</v>
          </cell>
          <cell r="F20">
            <v>-14906466</v>
          </cell>
        </row>
        <row r="21">
          <cell r="C21">
            <v>94688257</v>
          </cell>
          <cell r="F21">
            <v>0</v>
          </cell>
        </row>
        <row r="22">
          <cell r="C22">
            <v>2459010</v>
          </cell>
          <cell r="F22">
            <v>0</v>
          </cell>
        </row>
        <row r="23">
          <cell r="C23">
            <v>98543635</v>
          </cell>
          <cell r="F23">
            <v>11918077</v>
          </cell>
        </row>
        <row r="24">
          <cell r="C24">
            <v>-326664917</v>
          </cell>
          <cell r="F24">
            <v>0</v>
          </cell>
        </row>
        <row r="25">
          <cell r="C25">
            <v>382793</v>
          </cell>
          <cell r="F25">
            <v>0</v>
          </cell>
        </row>
        <row r="26">
          <cell r="C26">
            <v>-324627981</v>
          </cell>
          <cell r="F26">
            <v>11918077</v>
          </cell>
        </row>
        <row r="27">
          <cell r="C27">
            <v>100580571</v>
          </cell>
          <cell r="F27">
            <v>-9628275</v>
          </cell>
        </row>
      </sheetData>
      <sheetData sheetId="6"/>
      <sheetData sheetId="7">
        <row r="4">
          <cell r="C4">
            <v>9521</v>
          </cell>
          <cell r="F4">
            <v>7369575</v>
          </cell>
        </row>
        <row r="5">
          <cell r="C5">
            <v>48294537</v>
          </cell>
          <cell r="F5">
            <v>5554386</v>
          </cell>
        </row>
        <row r="6">
          <cell r="C6">
            <v>48304058</v>
          </cell>
          <cell r="F6">
            <v>67884707</v>
          </cell>
        </row>
        <row r="7">
          <cell r="C7">
            <v>50000</v>
          </cell>
          <cell r="F7">
            <v>25709</v>
          </cell>
        </row>
        <row r="8">
          <cell r="C8">
            <v>0</v>
          </cell>
          <cell r="F8">
            <v>0</v>
          </cell>
        </row>
        <row r="9">
          <cell r="C9">
            <v>48354058</v>
          </cell>
          <cell r="F9">
            <v>67910416</v>
          </cell>
        </row>
        <row r="10">
          <cell r="C10">
            <v>140728990</v>
          </cell>
          <cell r="F10">
            <v>7575149</v>
          </cell>
        </row>
        <row r="11">
          <cell r="C11">
            <v>189083048</v>
          </cell>
          <cell r="F11">
            <v>60335267</v>
          </cell>
        </row>
        <row r="12">
          <cell r="C12">
            <v>12263486</v>
          </cell>
          <cell r="F12">
            <v>0</v>
          </cell>
        </row>
        <row r="13">
          <cell r="C13">
            <v>660475</v>
          </cell>
          <cell r="F13">
            <v>0</v>
          </cell>
        </row>
        <row r="14">
          <cell r="C14">
            <v>5223748</v>
          </cell>
          <cell r="F14">
            <v>60335267</v>
          </cell>
        </row>
        <row r="15">
          <cell r="C15">
            <v>7700213</v>
          </cell>
          <cell r="F15">
            <v>841212</v>
          </cell>
        </row>
        <row r="16">
          <cell r="C16">
            <v>146648</v>
          </cell>
          <cell r="F16">
            <v>59494055</v>
          </cell>
        </row>
        <row r="17">
          <cell r="C17">
            <v>89577</v>
          </cell>
          <cell r="F17">
            <v>-5980582</v>
          </cell>
        </row>
        <row r="18">
          <cell r="C18">
            <v>0</v>
          </cell>
          <cell r="F18">
            <v>53513473</v>
          </cell>
        </row>
        <row r="19">
          <cell r="C19">
            <v>57071</v>
          </cell>
          <cell r="F19">
            <v>42873391</v>
          </cell>
        </row>
        <row r="20">
          <cell r="C20">
            <v>0</v>
          </cell>
          <cell r="F20">
            <v>6124150</v>
          </cell>
        </row>
        <row r="21">
          <cell r="C21">
            <v>39785172</v>
          </cell>
          <cell r="F21">
            <v>34331319</v>
          </cell>
        </row>
        <row r="22">
          <cell r="C22">
            <v>141451015</v>
          </cell>
          <cell r="F22">
            <v>2417922</v>
          </cell>
        </row>
        <row r="23">
          <cell r="C23">
            <v>181382835</v>
          </cell>
          <cell r="F23">
            <v>10640082</v>
          </cell>
        </row>
        <row r="24">
          <cell r="C24">
            <v>40653845</v>
          </cell>
          <cell r="F24">
            <v>0</v>
          </cell>
        </row>
        <row r="25">
          <cell r="C25">
            <v>0</v>
          </cell>
          <cell r="F25">
            <v>0</v>
          </cell>
        </row>
        <row r="26">
          <cell r="C26">
            <v>48354058</v>
          </cell>
          <cell r="F26">
            <v>13058004</v>
          </cell>
        </row>
        <row r="27">
          <cell r="C27">
            <v>189083048</v>
          </cell>
          <cell r="F27">
            <v>46436051</v>
          </cell>
        </row>
      </sheetData>
      <sheetData sheetId="8"/>
      <sheetData sheetId="9">
        <row r="4">
          <cell r="C4">
            <v>0</v>
          </cell>
          <cell r="F4">
            <v>3419723</v>
          </cell>
        </row>
        <row r="5">
          <cell r="C5">
            <v>30173762</v>
          </cell>
          <cell r="F5">
            <v>2252606</v>
          </cell>
        </row>
        <row r="6">
          <cell r="C6">
            <v>30173762</v>
          </cell>
          <cell r="F6">
            <v>0</v>
          </cell>
        </row>
        <row r="7">
          <cell r="C7">
            <v>0</v>
          </cell>
          <cell r="F7">
            <v>6322636</v>
          </cell>
        </row>
        <row r="8">
          <cell r="C8">
            <v>0</v>
          </cell>
          <cell r="F8">
            <v>0</v>
          </cell>
        </row>
        <row r="9">
          <cell r="C9">
            <v>30173762</v>
          </cell>
          <cell r="F9">
            <v>6322636</v>
          </cell>
        </row>
        <row r="10">
          <cell r="C10">
            <v>7021387</v>
          </cell>
          <cell r="F10">
            <v>316355</v>
          </cell>
        </row>
        <row r="11">
          <cell r="C11">
            <v>37195149</v>
          </cell>
          <cell r="F11">
            <v>6006281</v>
          </cell>
        </row>
        <row r="12">
          <cell r="C12">
            <v>5672329</v>
          </cell>
          <cell r="F12">
            <v>0</v>
          </cell>
        </row>
        <row r="13">
          <cell r="C13">
            <v>0</v>
          </cell>
          <cell r="F13">
            <v>0</v>
          </cell>
        </row>
        <row r="14">
          <cell r="C14">
            <v>2724294</v>
          </cell>
          <cell r="F14">
            <v>6006281</v>
          </cell>
        </row>
        <row r="15">
          <cell r="C15">
            <v>2948035</v>
          </cell>
          <cell r="F15">
            <v>281654</v>
          </cell>
        </row>
        <row r="16">
          <cell r="C16">
            <v>11468</v>
          </cell>
          <cell r="F16">
            <v>5724627</v>
          </cell>
        </row>
        <row r="17">
          <cell r="C17">
            <v>11468</v>
          </cell>
          <cell r="F17">
            <v>311087</v>
          </cell>
        </row>
        <row r="18">
          <cell r="C18">
            <v>0</v>
          </cell>
          <cell r="F18">
            <v>6035714</v>
          </cell>
        </row>
        <row r="19">
          <cell r="C19">
            <v>0</v>
          </cell>
          <cell r="F19">
            <v>6242981</v>
          </cell>
        </row>
        <row r="20">
          <cell r="C20">
            <v>0</v>
          </cell>
          <cell r="F20">
            <v>4370087</v>
          </cell>
        </row>
        <row r="21">
          <cell r="C21">
            <v>680482</v>
          </cell>
          <cell r="F21">
            <v>1872894</v>
          </cell>
        </row>
        <row r="22">
          <cell r="C22">
            <v>33555164</v>
          </cell>
          <cell r="F22">
            <v>0</v>
          </cell>
        </row>
        <row r="23">
          <cell r="C23">
            <v>34247114</v>
          </cell>
          <cell r="F23">
            <v>1758010</v>
          </cell>
        </row>
        <row r="24">
          <cell r="C24">
            <v>27225727</v>
          </cell>
          <cell r="F24">
            <v>0</v>
          </cell>
        </row>
        <row r="25">
          <cell r="C25">
            <v>0</v>
          </cell>
          <cell r="F25">
            <v>-1965277</v>
          </cell>
        </row>
        <row r="26">
          <cell r="C26">
            <v>30173762</v>
          </cell>
          <cell r="F26">
            <v>1758010</v>
          </cell>
        </row>
        <row r="27">
          <cell r="C27">
            <v>37195149</v>
          </cell>
          <cell r="F27">
            <v>3966617</v>
          </cell>
        </row>
      </sheetData>
      <sheetData sheetId="10"/>
      <sheetData sheetId="11"/>
      <sheetData sheetId="12"/>
      <sheetData sheetId="13"/>
      <sheetData sheetId="14"/>
      <sheetData sheetId="15">
        <row r="4">
          <cell r="C4">
            <v>325000</v>
          </cell>
          <cell r="F4">
            <v>79037022</v>
          </cell>
        </row>
        <row r="5">
          <cell r="C5">
            <v>-161254421</v>
          </cell>
          <cell r="F5">
            <v>56185668</v>
          </cell>
        </row>
        <row r="6">
          <cell r="C6">
            <v>-160929421</v>
          </cell>
          <cell r="F6">
            <v>-564162920</v>
          </cell>
        </row>
        <row r="7">
          <cell r="C7">
            <v>1099150</v>
          </cell>
          <cell r="F7">
            <v>0</v>
          </cell>
        </row>
        <row r="8">
          <cell r="C8">
            <v>250017656</v>
          </cell>
          <cell r="F8">
            <v>2068737744</v>
          </cell>
        </row>
        <row r="9">
          <cell r="C9">
            <v>90187385</v>
          </cell>
          <cell r="F9">
            <v>-2632900664</v>
          </cell>
        </row>
        <row r="10">
          <cell r="C10">
            <v>2495966464</v>
          </cell>
          <cell r="F10">
            <v>56219489</v>
          </cell>
        </row>
        <row r="11">
          <cell r="C11">
            <v>2586153849</v>
          </cell>
          <cell r="F11">
            <v>-2689120153</v>
          </cell>
        </row>
        <row r="12">
          <cell r="C12">
            <v>135222690</v>
          </cell>
          <cell r="F12">
            <v>0</v>
          </cell>
        </row>
        <row r="13">
          <cell r="C13">
            <v>0</v>
          </cell>
          <cell r="F13">
            <v>2787148045</v>
          </cell>
        </row>
        <row r="14">
          <cell r="C14">
            <v>50393030</v>
          </cell>
          <cell r="F14">
            <v>98027892</v>
          </cell>
        </row>
        <row r="15">
          <cell r="C15">
            <v>84829660</v>
          </cell>
          <cell r="F15">
            <v>7005756</v>
          </cell>
        </row>
        <row r="16">
          <cell r="C16">
            <v>1084978624</v>
          </cell>
          <cell r="F16">
            <v>91022136</v>
          </cell>
        </row>
        <row r="17">
          <cell r="C17">
            <v>11751863</v>
          </cell>
          <cell r="F17">
            <v>2636427</v>
          </cell>
        </row>
        <row r="18">
          <cell r="C18">
            <v>976093051</v>
          </cell>
          <cell r="F18">
            <v>93658563</v>
          </cell>
        </row>
        <row r="19">
          <cell r="C19">
            <v>0</v>
          </cell>
          <cell r="F19">
            <v>14652786</v>
          </cell>
        </row>
        <row r="20">
          <cell r="C20">
            <v>97133710</v>
          </cell>
          <cell r="F20">
            <v>14652786</v>
          </cell>
        </row>
        <row r="21">
          <cell r="C21">
            <v>307703205</v>
          </cell>
          <cell r="F21">
            <v>0</v>
          </cell>
        </row>
        <row r="22">
          <cell r="C22">
            <v>1100259675</v>
          </cell>
          <cell r="F22">
            <v>0</v>
          </cell>
        </row>
        <row r="23">
          <cell r="C23">
            <v>2492941504</v>
          </cell>
          <cell r="F23">
            <v>79017675</v>
          </cell>
        </row>
        <row r="24">
          <cell r="C24">
            <v>-3024960</v>
          </cell>
          <cell r="F24">
            <v>0</v>
          </cell>
        </row>
        <row r="25">
          <cell r="C25">
            <v>8382685</v>
          </cell>
          <cell r="F25">
            <v>-11898</v>
          </cell>
        </row>
        <row r="26">
          <cell r="C26">
            <v>90187385</v>
          </cell>
          <cell r="F26">
            <v>79017675</v>
          </cell>
        </row>
        <row r="27">
          <cell r="C27">
            <v>2586153849</v>
          </cell>
          <cell r="F27">
            <v>12004461</v>
          </cell>
        </row>
      </sheetData>
      <sheetData sheetId="16"/>
      <sheetData sheetId="17">
        <row r="4">
          <cell r="C4">
            <v>60000</v>
          </cell>
          <cell r="F4">
            <v>20724226</v>
          </cell>
        </row>
        <row r="5">
          <cell r="C5">
            <v>34215943</v>
          </cell>
          <cell r="F5">
            <v>356277</v>
          </cell>
        </row>
        <row r="6">
          <cell r="C6">
            <v>34275943</v>
          </cell>
          <cell r="F6">
            <v>15361299</v>
          </cell>
        </row>
        <row r="7">
          <cell r="C7">
            <v>0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34275943</v>
          </cell>
          <cell r="F9">
            <v>15361299</v>
          </cell>
        </row>
        <row r="10">
          <cell r="C10">
            <v>63209509</v>
          </cell>
          <cell r="F10">
            <v>847931</v>
          </cell>
        </row>
        <row r="11">
          <cell r="C11">
            <v>97485452</v>
          </cell>
          <cell r="F11">
            <v>14513368</v>
          </cell>
        </row>
        <row r="12">
          <cell r="C12">
            <v>65493488</v>
          </cell>
          <cell r="F12">
            <v>0</v>
          </cell>
        </row>
        <row r="13">
          <cell r="C13">
            <v>256457</v>
          </cell>
          <cell r="F13">
            <v>0</v>
          </cell>
        </row>
        <row r="14">
          <cell r="C14">
            <v>1213567</v>
          </cell>
          <cell r="F14">
            <v>14513368</v>
          </cell>
        </row>
        <row r="15">
          <cell r="C15">
            <v>64536378</v>
          </cell>
          <cell r="F15">
            <v>1200000</v>
          </cell>
        </row>
        <row r="16">
          <cell r="C16">
            <v>486610</v>
          </cell>
          <cell r="F16">
            <v>13313368</v>
          </cell>
        </row>
        <row r="17">
          <cell r="C17">
            <v>411861</v>
          </cell>
          <cell r="F17">
            <v>-52058</v>
          </cell>
        </row>
        <row r="18">
          <cell r="C18">
            <v>74749</v>
          </cell>
          <cell r="F18">
            <v>13261310</v>
          </cell>
        </row>
        <row r="19">
          <cell r="C19">
            <v>0</v>
          </cell>
          <cell r="F19">
            <v>10409949</v>
          </cell>
        </row>
        <row r="20">
          <cell r="C20">
            <v>0</v>
          </cell>
          <cell r="F20">
            <v>10409949</v>
          </cell>
        </row>
        <row r="21">
          <cell r="C21">
            <v>3329855</v>
          </cell>
          <cell r="F21">
            <v>0</v>
          </cell>
        </row>
        <row r="22">
          <cell r="C22">
            <v>28422304</v>
          </cell>
          <cell r="F22">
            <v>0</v>
          </cell>
        </row>
        <row r="23">
          <cell r="C23">
            <v>32238769</v>
          </cell>
          <cell r="F23">
            <v>2851361</v>
          </cell>
        </row>
        <row r="24">
          <cell r="C24">
            <v>-30970740</v>
          </cell>
          <cell r="F24">
            <v>0</v>
          </cell>
        </row>
        <row r="25">
          <cell r="C25">
            <v>710305</v>
          </cell>
          <cell r="F25">
            <v>0</v>
          </cell>
        </row>
        <row r="26">
          <cell r="C26">
            <v>34275943</v>
          </cell>
          <cell r="F26">
            <v>2851361</v>
          </cell>
        </row>
        <row r="27">
          <cell r="C27">
            <v>97485452</v>
          </cell>
          <cell r="F27">
            <v>10462007</v>
          </cell>
        </row>
      </sheetData>
      <sheetData sheetId="18"/>
      <sheetData sheetId="19">
        <row r="4">
          <cell r="C4">
            <v>300000</v>
          </cell>
          <cell r="F4">
            <v>19906266</v>
          </cell>
        </row>
        <row r="5">
          <cell r="C5">
            <v>-836673234</v>
          </cell>
          <cell r="F5">
            <v>356277</v>
          </cell>
        </row>
        <row r="6">
          <cell r="C6">
            <v>-836373234</v>
          </cell>
          <cell r="F6">
            <v>142008294</v>
          </cell>
        </row>
        <row r="7">
          <cell r="C7">
            <v>0</v>
          </cell>
          <cell r="F7">
            <v>4284150</v>
          </cell>
        </row>
        <row r="8">
          <cell r="C8">
            <v>0</v>
          </cell>
          <cell r="F8">
            <v>564359113</v>
          </cell>
        </row>
        <row r="9">
          <cell r="C9">
            <v>-836373234</v>
          </cell>
          <cell r="F9">
            <v>-418066669</v>
          </cell>
        </row>
        <row r="10">
          <cell r="C10">
            <v>2095723698</v>
          </cell>
          <cell r="F10">
            <v>18160642</v>
          </cell>
        </row>
        <row r="11">
          <cell r="C11">
            <v>1259350464</v>
          </cell>
          <cell r="F11">
            <v>-436227311</v>
          </cell>
        </row>
        <row r="12">
          <cell r="C12">
            <v>52654545</v>
          </cell>
          <cell r="F12">
            <v>0</v>
          </cell>
        </row>
        <row r="13">
          <cell r="C13">
            <v>600143</v>
          </cell>
          <cell r="F13">
            <v>330199481</v>
          </cell>
        </row>
        <row r="14">
          <cell r="C14">
            <v>35533430</v>
          </cell>
          <cell r="F14">
            <v>-106027830</v>
          </cell>
        </row>
        <row r="15">
          <cell r="C15">
            <v>17721258</v>
          </cell>
          <cell r="F15">
            <v>3484523</v>
          </cell>
        </row>
        <row r="16">
          <cell r="C16">
            <v>551585166</v>
          </cell>
          <cell r="F16">
            <v>-109512353</v>
          </cell>
        </row>
        <row r="17">
          <cell r="C17">
            <v>144134729</v>
          </cell>
          <cell r="F17">
            <v>1293972</v>
          </cell>
        </row>
        <row r="18">
          <cell r="C18">
            <v>0</v>
          </cell>
          <cell r="F18">
            <v>-108218381</v>
          </cell>
        </row>
        <row r="19">
          <cell r="C19">
            <v>0</v>
          </cell>
          <cell r="F19">
            <v>-153845003</v>
          </cell>
        </row>
        <row r="20">
          <cell r="C20">
            <v>407450437</v>
          </cell>
          <cell r="F20">
            <v>-153845003</v>
          </cell>
        </row>
        <row r="21">
          <cell r="C21">
            <v>431855215</v>
          </cell>
          <cell r="F21">
            <v>0</v>
          </cell>
        </row>
        <row r="22">
          <cell r="C22">
            <v>252834167</v>
          </cell>
          <cell r="F22">
            <v>0</v>
          </cell>
        </row>
        <row r="23">
          <cell r="C23">
            <v>1236274548</v>
          </cell>
          <cell r="F23">
            <v>45689622</v>
          </cell>
        </row>
        <row r="24">
          <cell r="C24">
            <v>-859449150</v>
          </cell>
          <cell r="F24">
            <v>0</v>
          </cell>
        </row>
        <row r="25">
          <cell r="C25">
            <v>5354658</v>
          </cell>
          <cell r="F25">
            <v>-63000</v>
          </cell>
        </row>
        <row r="26">
          <cell r="C26">
            <v>-836373234</v>
          </cell>
          <cell r="F26">
            <v>45689622</v>
          </cell>
        </row>
        <row r="27">
          <cell r="C27">
            <v>1259350464</v>
          </cell>
          <cell r="F27">
            <v>-155201975</v>
          </cell>
        </row>
      </sheetData>
      <sheetData sheetId="20"/>
      <sheetData sheetId="21">
        <row r="4">
          <cell r="C4">
            <v>2000000</v>
          </cell>
          <cell r="F4">
            <v>1487261</v>
          </cell>
        </row>
        <row r="5">
          <cell r="C5">
            <v>120864284</v>
          </cell>
          <cell r="F5">
            <v>356277</v>
          </cell>
        </row>
        <row r="6">
          <cell r="C6">
            <v>122864284</v>
          </cell>
          <cell r="F6">
            <v>249800252</v>
          </cell>
        </row>
        <row r="7">
          <cell r="F7">
            <v>0</v>
          </cell>
        </row>
        <row r="8">
          <cell r="C8">
            <v>0</v>
          </cell>
          <cell r="F8">
            <v>390753836</v>
          </cell>
        </row>
        <row r="9">
          <cell r="C9">
            <v>122864284</v>
          </cell>
          <cell r="F9">
            <v>-140953584</v>
          </cell>
        </row>
        <row r="10">
          <cell r="C10">
            <v>1357530909</v>
          </cell>
          <cell r="F10">
            <v>4150621</v>
          </cell>
        </row>
        <row r="11">
          <cell r="C11">
            <v>1480395193</v>
          </cell>
          <cell r="F11">
            <v>-145104205</v>
          </cell>
        </row>
        <row r="12">
          <cell r="C12">
            <v>17630785</v>
          </cell>
          <cell r="F12">
            <v>0</v>
          </cell>
        </row>
        <row r="13">
          <cell r="C13">
            <v>7771963</v>
          </cell>
          <cell r="F13">
            <v>251953652</v>
          </cell>
        </row>
        <row r="14">
          <cell r="C14">
            <v>7063458</v>
          </cell>
          <cell r="F14">
            <v>106849447</v>
          </cell>
        </row>
        <row r="15">
          <cell r="C15">
            <v>18339290</v>
          </cell>
          <cell r="F15">
            <v>824650</v>
          </cell>
        </row>
        <row r="16">
          <cell r="C16">
            <v>454967483</v>
          </cell>
          <cell r="F16">
            <v>106024797</v>
          </cell>
        </row>
        <row r="17">
          <cell r="C17">
            <v>9389005</v>
          </cell>
          <cell r="F17">
            <v>5304338</v>
          </cell>
        </row>
        <row r="18">
          <cell r="C18">
            <v>224334176</v>
          </cell>
          <cell r="F18">
            <v>111329135</v>
          </cell>
        </row>
        <row r="19">
          <cell r="C19">
            <v>0</v>
          </cell>
          <cell r="F19">
            <v>87636609</v>
          </cell>
        </row>
        <row r="20">
          <cell r="C20">
            <v>221244302</v>
          </cell>
          <cell r="F20">
            <v>48200135</v>
          </cell>
        </row>
        <row r="21">
          <cell r="C21">
            <v>591757066</v>
          </cell>
          <cell r="F21">
            <v>39436474</v>
          </cell>
        </row>
        <row r="22">
          <cell r="C22">
            <v>413533661</v>
          </cell>
          <cell r="F22">
            <v>28920081</v>
          </cell>
        </row>
        <row r="23">
          <cell r="C23">
            <v>1460258210</v>
          </cell>
          <cell r="F23">
            <v>25357526</v>
          </cell>
        </row>
        <row r="24">
          <cell r="C24">
            <v>102727301</v>
          </cell>
          <cell r="F24">
            <v>0</v>
          </cell>
        </row>
        <row r="25">
          <cell r="C25">
            <v>1797693</v>
          </cell>
          <cell r="F25">
            <v>-1665000</v>
          </cell>
        </row>
        <row r="26">
          <cell r="C26">
            <v>122864284</v>
          </cell>
          <cell r="F26">
            <v>54277607</v>
          </cell>
        </row>
        <row r="27">
          <cell r="C27">
            <v>1480395193</v>
          </cell>
          <cell r="F27">
            <v>51747190</v>
          </cell>
        </row>
      </sheetData>
      <sheetData sheetId="22"/>
      <sheetData sheetId="23">
        <row r="4">
          <cell r="C4">
            <v>80000</v>
          </cell>
          <cell r="F4">
            <v>20724226</v>
          </cell>
        </row>
        <row r="5">
          <cell r="C5">
            <v>37514315</v>
          </cell>
          <cell r="F5">
            <v>356277</v>
          </cell>
        </row>
        <row r="6">
          <cell r="C6">
            <v>37594315</v>
          </cell>
          <cell r="F6">
            <v>4315810</v>
          </cell>
        </row>
        <row r="7">
          <cell r="C7">
            <v>74445410</v>
          </cell>
          <cell r="F7">
            <v>3920602</v>
          </cell>
        </row>
        <row r="8">
          <cell r="C8">
            <v>0</v>
          </cell>
          <cell r="F8">
            <v>2038313</v>
          </cell>
        </row>
        <row r="9">
          <cell r="C9">
            <v>112039725</v>
          </cell>
          <cell r="F9">
            <v>6198099</v>
          </cell>
        </row>
        <row r="10">
          <cell r="C10">
            <v>309123625</v>
          </cell>
          <cell r="F10">
            <v>4735208</v>
          </cell>
        </row>
        <row r="11">
          <cell r="C11">
            <v>421163350</v>
          </cell>
          <cell r="F11">
            <v>1462891</v>
          </cell>
        </row>
        <row r="12">
          <cell r="C12">
            <v>64497042</v>
          </cell>
          <cell r="F12">
            <v>0</v>
          </cell>
        </row>
        <row r="13">
          <cell r="C13">
            <v>19893623</v>
          </cell>
          <cell r="F13">
            <v>0</v>
          </cell>
        </row>
        <row r="14">
          <cell r="C14">
            <v>19449947</v>
          </cell>
          <cell r="F14">
            <v>1462891</v>
          </cell>
        </row>
        <row r="15">
          <cell r="C15">
            <v>64940718</v>
          </cell>
          <cell r="F15">
            <v>4649508</v>
          </cell>
        </row>
        <row r="16">
          <cell r="C16">
            <v>20572229</v>
          </cell>
          <cell r="F16">
            <v>-3186617</v>
          </cell>
        </row>
        <row r="17">
          <cell r="C17">
            <v>189510</v>
          </cell>
          <cell r="F17">
            <v>-143348</v>
          </cell>
        </row>
        <row r="18">
          <cell r="C18">
            <v>0</v>
          </cell>
          <cell r="F18">
            <v>-3329965</v>
          </cell>
        </row>
        <row r="19">
          <cell r="C19">
            <v>19922816</v>
          </cell>
          <cell r="F19">
            <v>-21166200</v>
          </cell>
        </row>
        <row r="20">
          <cell r="C20">
            <v>459903</v>
          </cell>
          <cell r="F20">
            <v>-21166200</v>
          </cell>
        </row>
        <row r="21">
          <cell r="C21">
            <v>138988811</v>
          </cell>
          <cell r="F21">
            <v>0</v>
          </cell>
        </row>
        <row r="22">
          <cell r="C22">
            <v>194733796</v>
          </cell>
          <cell r="F22">
            <v>0</v>
          </cell>
        </row>
        <row r="23">
          <cell r="C23">
            <v>354294836</v>
          </cell>
          <cell r="F23">
            <v>17836235</v>
          </cell>
        </row>
        <row r="24">
          <cell r="C24">
            <v>45171211</v>
          </cell>
          <cell r="F24">
            <v>0</v>
          </cell>
        </row>
        <row r="25">
          <cell r="C25">
            <v>1927796</v>
          </cell>
          <cell r="F25">
            <v>0</v>
          </cell>
        </row>
        <row r="26">
          <cell r="C26">
            <v>112039725</v>
          </cell>
          <cell r="F26">
            <v>17836235</v>
          </cell>
        </row>
        <row r="27">
          <cell r="C27">
            <v>421163350</v>
          </cell>
          <cell r="F27">
            <v>-21022852</v>
          </cell>
        </row>
      </sheetData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rightToLeft="1" tabSelected="1" zoomScaleNormal="100" zoomScaleSheetLayoutView="100" workbookViewId="0">
      <selection activeCell="G8" sqref="G8"/>
    </sheetView>
  </sheetViews>
  <sheetFormatPr defaultRowHeight="18.95" customHeight="1" x14ac:dyDescent="0.2"/>
  <cols>
    <col min="1" max="1" width="9.42578125" style="1" customWidth="1"/>
    <col min="2" max="2" width="42.7109375" style="1" customWidth="1"/>
    <col min="3" max="3" width="20.140625" style="1" customWidth="1"/>
    <col min="4" max="4" width="8.5703125" style="1" customWidth="1"/>
    <col min="5" max="5" width="44.42578125" style="1" customWidth="1"/>
    <col min="6" max="6" width="20" style="1" customWidth="1"/>
    <col min="7" max="7" width="14.42578125" style="1" customWidth="1"/>
    <col min="8" max="8" width="9.140625" style="1"/>
    <col min="9" max="9" width="11" style="1" bestFit="1" customWidth="1"/>
    <col min="10" max="16384" width="9.140625" style="1"/>
  </cols>
  <sheetData>
    <row r="1" spans="1:6" ht="18.95" customHeight="1" x14ac:dyDescent="0.2">
      <c r="A1" s="40" t="s">
        <v>0</v>
      </c>
      <c r="B1" s="40"/>
      <c r="C1" s="40"/>
      <c r="D1" s="40"/>
      <c r="E1" s="40"/>
      <c r="F1" s="40"/>
    </row>
    <row r="2" spans="1:6" ht="18.95" customHeight="1" thickBot="1" x14ac:dyDescent="0.25">
      <c r="A2" s="41"/>
      <c r="B2" s="41"/>
      <c r="E2" s="2"/>
      <c r="F2" s="2" t="s">
        <v>1</v>
      </c>
    </row>
    <row r="3" spans="1:6" ht="18.95" customHeight="1" thickBot="1" x14ac:dyDescent="0.25">
      <c r="A3" s="3" t="s">
        <v>2</v>
      </c>
      <c r="B3" s="3" t="s">
        <v>3</v>
      </c>
      <c r="C3" s="4" t="s">
        <v>4</v>
      </c>
      <c r="D3" s="3" t="s">
        <v>2</v>
      </c>
      <c r="E3" s="3" t="s">
        <v>5</v>
      </c>
      <c r="F3" s="4" t="s">
        <v>6</v>
      </c>
    </row>
    <row r="4" spans="1:6" ht="18.95" customHeight="1" thickBot="1" x14ac:dyDescent="0.25">
      <c r="A4" s="5">
        <v>100</v>
      </c>
      <c r="B4" s="6" t="s">
        <v>7</v>
      </c>
      <c r="C4" s="7">
        <f>[1]سيارات!C5+'[1]توزيع المنتجات النفطية'!C4+'[1]أسواق مركزية'!C4+[1]نفط!C4+'[1]المناطق الحرة'!C4+'[1]تجارة الحبوب'!C4+'[1]معارض والخدمات التجارية'!C4+'[1]تجارة المواد الغذائية'!C4+'[1]تجهيزات زراعية'!C4+'[1]تجارة المواد الانشائية'!C4</f>
        <v>10993785</v>
      </c>
      <c r="D4" s="8">
        <v>2000</v>
      </c>
      <c r="E4" s="9" t="s">
        <v>8</v>
      </c>
      <c r="F4" s="10">
        <f>[1]سيارات!F5+'[1]توزيع المنتجات النفطية'!F4+'[1]أسواق مركزية'!F4+[1]نفط!F4+'[1]المناطق الحرة'!F4+'[1]تجارة الحبوب'!F4+'[1]معارض والخدمات التجارية'!F4+'[1]تجارة المواد الغذائية'!F4+'[1]تجهيزات زراعية'!F4+'[1]تجارة المواد الانشائية'!F4</f>
        <v>751157816</v>
      </c>
    </row>
    <row r="5" spans="1:6" ht="18.95" customHeight="1" thickBot="1" x14ac:dyDescent="0.25">
      <c r="A5" s="11">
        <v>200</v>
      </c>
      <c r="B5" s="12" t="s">
        <v>9</v>
      </c>
      <c r="C5" s="7">
        <f>[1]سيارات!C6+'[1]توزيع المنتجات النفطية'!C5+'[1]أسواق مركزية'!C5+[1]نفط!C5+'[1]المناطق الحرة'!C5+'[1]تجارة الحبوب'!C5+'[1]معارض والخدمات التجارية'!C5+'[1]تجارة المواد الغذائية'!C5+'[1]تجهيزات زراعية'!C5+'[1]تجارة المواد الانشائية'!C5</f>
        <v>2403451095</v>
      </c>
      <c r="D5" s="13">
        <v>2100</v>
      </c>
      <c r="E5" s="14" t="s">
        <v>10</v>
      </c>
      <c r="F5" s="10">
        <f>[1]سيارات!F6+'[1]توزيع المنتجات النفطية'!F5+'[1]أسواق مركزية'!F5+[1]نفط!F5+'[1]المناطق الحرة'!F5+'[1]تجارة الحبوب'!F5+'[1]معارض والخدمات التجارية'!F5+'[1]تجارة المواد الغذائية'!F5+'[1]تجهيزات زراعية'!F5+'[1]تجارة المواد الانشائية'!F5</f>
        <v>450022614</v>
      </c>
    </row>
    <row r="6" spans="1:6" ht="18.95" customHeight="1" thickBot="1" x14ac:dyDescent="0.25">
      <c r="A6" s="11">
        <v>300</v>
      </c>
      <c r="B6" s="12" t="s">
        <v>11</v>
      </c>
      <c r="C6" s="7">
        <f>[1]سيارات!C7+'[1]توزيع المنتجات النفطية'!C6+'[1]أسواق مركزية'!C6+[1]نفط!C6+'[1]المناطق الحرة'!C6+'[1]تجارة الحبوب'!C6+'[1]معارض والخدمات التجارية'!C6+'[1]تجارة المواد الغذائية'!C6+'[1]تجهيزات زراعية'!C6+'[1]تجارة المواد الانشائية'!C6</f>
        <v>2414444880</v>
      </c>
      <c r="D6" s="13">
        <v>2200</v>
      </c>
      <c r="E6" s="14" t="s">
        <v>12</v>
      </c>
      <c r="F6" s="10">
        <f>[1]سيارات!F7+'[1]توزيع المنتجات النفطية'!F6+'[1]أسواق مركزية'!F6+[1]نفط!F6+'[1]المناطق الحرة'!F6+'[1]تجارة الحبوب'!F6+'[1]معارض والخدمات التجارية'!F6+'[1]تجارة المواد الغذائية'!F6+'[1]تجهيزات زراعية'!F6+'[1]تجارة المواد الانشائية'!F6</f>
        <v>11176224487</v>
      </c>
    </row>
    <row r="7" spans="1:6" ht="18.95" customHeight="1" thickBot="1" x14ac:dyDescent="0.25">
      <c r="A7" s="11">
        <v>400</v>
      </c>
      <c r="B7" s="12" t="s">
        <v>13</v>
      </c>
      <c r="C7" s="7">
        <f>[1]سيارات!C8+'[1]توزيع المنتجات النفطية'!C7+'[1]أسواق مركزية'!C7+[1]نفط!C7+'[1]المناطق الحرة'!C7+'[1]تجارة الحبوب'!C7+'[1]معارض والخدمات التجارية'!C7+'[1]تجارة المواد الغذائية'!C7+'[1]تجهيزات زراعية'!C7+'[1]تجارة المواد الانشائية'!C7</f>
        <v>105163676</v>
      </c>
      <c r="D7" s="13">
        <v>2300</v>
      </c>
      <c r="E7" s="14" t="s">
        <v>14</v>
      </c>
      <c r="F7" s="10">
        <f>[1]سيارات!F8+'[1]توزيع المنتجات النفطية'!F7+'[1]أسواق مركزية'!F7+[1]نفط!F7+'[1]المناطق الحرة'!F7+'[1]تجارة الحبوب'!F7+'[1]معارض والخدمات التجارية'!F7+'[1]تجارة المواد الغذائية'!F7+'[1]تجهيزات زراعية'!F7+'[1]تجارة المواد الانشائية'!F7</f>
        <v>76083390</v>
      </c>
    </row>
    <row r="8" spans="1:6" ht="18.95" customHeight="1" thickBot="1" x14ac:dyDescent="0.25">
      <c r="A8" s="11">
        <v>500</v>
      </c>
      <c r="B8" s="12" t="s">
        <v>15</v>
      </c>
      <c r="C8" s="7">
        <f>[1]سيارات!C9+'[1]توزيع المنتجات النفطية'!C8+'[1]أسواق مركزية'!C8+[1]نفط!C8+'[1]المناطق الحرة'!C8+'[1]تجارة الحبوب'!C8+'[1]معارض والخدمات التجارية'!C8+'[1]تجارة المواد الغذائية'!C8+'[1]تجهيزات زراعية'!C8+'[1]تجارة المواد الانشائية'!C8</f>
        <v>250017656</v>
      </c>
      <c r="D8" s="13">
        <v>2400</v>
      </c>
      <c r="E8" s="14" t="s">
        <v>16</v>
      </c>
      <c r="F8" s="10">
        <f>[1]سيارات!F9+'[1]توزيع المنتجات النفطية'!F8+'[1]أسواق مركزية'!F8+[1]نفط!F8+'[1]المناطق الحرة'!F8+'[1]تجارة الحبوب'!F8+'[1]معارض والخدمات التجارية'!F8+'[1]تجارة المواد الغذائية'!F8+'[1]تجهيزات زراعية'!F8+'[1]تجارة المواد الانشائية'!F8</f>
        <v>10180549117</v>
      </c>
    </row>
    <row r="9" spans="1:6" ht="18.95" customHeight="1" thickBot="1" x14ac:dyDescent="0.25">
      <c r="A9" s="11">
        <v>600</v>
      </c>
      <c r="B9" s="12" t="s">
        <v>17</v>
      </c>
      <c r="C9" s="7">
        <f>[1]سيارات!C10+'[1]توزيع المنتجات النفطية'!C9+'[1]أسواق مركزية'!C9+[1]نفط!C9+'[1]المناطق الحرة'!C9+'[1]تجارة الحبوب'!C9+'[1]معارض والخدمات التجارية'!C9+'[1]تجارة المواد الغذائية'!C9+'[1]تجهيزات زراعية'!C9+'[1]تجارة المواد الانشائية'!C9</f>
        <v>2769626212</v>
      </c>
      <c r="D9" s="13">
        <v>2500</v>
      </c>
      <c r="E9" s="14" t="s">
        <v>18</v>
      </c>
      <c r="F9" s="10">
        <f>[1]سيارات!F10+'[1]توزيع المنتجات النفطية'!F9+'[1]أسواق مركزية'!F9+[1]نفط!F9+'[1]المناطق الحرة'!F9+'[1]تجارة الحبوب'!F9+'[1]معارض والخدمات التجارية'!F9+'[1]تجارة المواد الغذائية'!F9+'[1]تجهيزات زراعية'!F9+'[1]تجارة المواد الانشائية'!F9</f>
        <v>1071758760</v>
      </c>
    </row>
    <row r="10" spans="1:6" ht="18.95" customHeight="1" thickBot="1" x14ac:dyDescent="0.25">
      <c r="A10" s="11">
        <v>700</v>
      </c>
      <c r="B10" s="12" t="s">
        <v>19</v>
      </c>
      <c r="C10" s="7">
        <f>[1]سيارات!C11+'[1]توزيع المنتجات النفطية'!C10+'[1]أسواق مركزية'!C10+[1]نفط!C10+'[1]المناطق الحرة'!C10+'[1]تجارة الحبوب'!C10+'[1]معارض والخدمات التجارية'!C10+'[1]تجارة المواد الغذائية'!C10+'[1]تجهيزات زراعية'!C10+'[1]تجارة المواد الانشائية'!C10</f>
        <v>18776585480</v>
      </c>
      <c r="D10" s="13">
        <v>2600</v>
      </c>
      <c r="E10" s="14" t="s">
        <v>20</v>
      </c>
      <c r="F10" s="10">
        <f>[1]سيارات!F11+'[1]توزيع المنتجات النفطية'!F10+'[1]أسواق مركزية'!F10+[1]نفط!F10+'[1]المناطق الحرة'!F10+'[1]تجارة الحبوب'!F10+'[1]معارض والخدمات التجارية'!F10+'[1]تجارة المواد الغذائية'!F10+'[1]تجهيزات زراعية'!F10+'[1]تجارة المواد الانشائية'!F10</f>
        <v>732136131</v>
      </c>
    </row>
    <row r="11" spans="1:6" ht="18.95" customHeight="1" thickBot="1" x14ac:dyDescent="0.25">
      <c r="A11" s="11">
        <v>800</v>
      </c>
      <c r="B11" s="12" t="s">
        <v>21</v>
      </c>
      <c r="C11" s="7">
        <f>[1]سيارات!C12+'[1]توزيع المنتجات النفطية'!C11+'[1]أسواق مركزية'!C11+[1]نفط!C11+'[1]المناطق الحرة'!C11+'[1]تجارة الحبوب'!C11+'[1]معارض والخدمات التجارية'!C11+'[1]تجارة المواد الغذائية'!C11+'[1]تجهيزات زراعية'!C11+'[1]تجارة المواد الانشائية'!C11</f>
        <v>21546211692</v>
      </c>
      <c r="D11" s="13">
        <v>2700</v>
      </c>
      <c r="E11" s="14" t="s">
        <v>22</v>
      </c>
      <c r="F11" s="10">
        <f>[1]سيارات!F12+'[1]توزيع المنتجات النفطية'!F11+'[1]أسواق مركزية'!F11+[1]نفط!F11+'[1]المناطق الحرة'!F11+'[1]تجارة الحبوب'!F11+'[1]معارض والخدمات التجارية'!F11+'[1]تجارة المواد الغذائية'!F11+'[1]تجهيزات زراعية'!F11+'[1]تجارة المواد الانشائية'!F11</f>
        <v>339622629</v>
      </c>
    </row>
    <row r="12" spans="1:6" ht="18.95" customHeight="1" thickBot="1" x14ac:dyDescent="0.25">
      <c r="A12" s="11">
        <v>900</v>
      </c>
      <c r="B12" s="12" t="s">
        <v>23</v>
      </c>
      <c r="C12" s="7">
        <f>[1]سيارات!C13+'[1]توزيع المنتجات النفطية'!C12+'[1]أسواق مركزية'!C12+[1]نفط!C12+'[1]المناطق الحرة'!C12+'[1]تجارة الحبوب'!C12+'[1]معارض والخدمات التجارية'!C12+'[1]تجارة المواد الغذائية'!C12+'[1]تجهيزات زراعية'!C12+'[1]تجارة المواد الانشائية'!C12</f>
        <v>1178227939</v>
      </c>
      <c r="D12" s="13">
        <v>2800</v>
      </c>
      <c r="E12" s="14" t="s">
        <v>24</v>
      </c>
      <c r="F12" s="10">
        <f>[1]سيارات!F13+'[1]توزيع المنتجات النفطية'!F12+'[1]أسواق مركزية'!F12+[1]نفط!F12+'[1]المناطق الحرة'!F12+'[1]تجارة الحبوب'!F12+'[1]معارض والخدمات التجارية'!F12+'[1]تجارة المواد الغذائية'!F12+'[1]تجهيزات زراعية'!F12+'[1]تجارة المواد الانشائية'!F12</f>
        <v>65495629</v>
      </c>
    </row>
    <row r="13" spans="1:6" ht="18.95" customHeight="1" thickBot="1" x14ac:dyDescent="0.25">
      <c r="A13" s="15">
        <v>1000</v>
      </c>
      <c r="B13" s="12" t="s">
        <v>25</v>
      </c>
      <c r="C13" s="7">
        <f>[1]سيارات!C14+'[1]توزيع المنتجات النفطية'!C13+'[1]أسواق مركزية'!C13+[1]نفط!C13+'[1]المناطق الحرة'!C13+'[1]تجارة الحبوب'!C13+'[1]معارض والخدمات التجارية'!C13+'[1]تجارة المواد الغذائية'!C13+'[1]تجهيزات زراعية'!C13+'[1]تجارة المواد الانشائية'!C13</f>
        <v>187483450</v>
      </c>
      <c r="D13" s="13">
        <v>2900</v>
      </c>
      <c r="E13" s="14" t="s">
        <v>26</v>
      </c>
      <c r="F13" s="10">
        <f>[1]سيارات!F14+'[1]توزيع المنتجات النفطية'!F13+'[1]أسواق مركزية'!F13+[1]نفط!F13+'[1]المناطق الحرة'!F13+'[1]تجارة الحبوب'!F13+'[1]معارض والخدمات التجارية'!F13+'[1]تجارة المواد الغذائية'!F13+'[1]تجهيزات زراعية'!F13+'[1]تجارة المواد الانشائية'!F13</f>
        <v>3391984378</v>
      </c>
    </row>
    <row r="14" spans="1:6" ht="18.95" customHeight="1" thickBot="1" x14ac:dyDescent="0.25">
      <c r="A14" s="15">
        <v>1010</v>
      </c>
      <c r="B14" s="12" t="s">
        <v>27</v>
      </c>
      <c r="C14" s="7">
        <f>[1]سيارات!C15+'[1]توزيع المنتجات النفطية'!C14+'[1]أسواق مركزية'!C14+[1]نفط!C14+'[1]المناطق الحرة'!C14+'[1]تجارة الحبوب'!C14+'[1]معارض والخدمات التجارية'!C14+'[1]تجارة المواد الغذائية'!C14+'[1]تجهيزات زراعية'!C14+'[1]تجارة المواد الانشائية'!C14</f>
        <v>435056061</v>
      </c>
      <c r="D14" s="13">
        <v>3000</v>
      </c>
      <c r="E14" s="16" t="s">
        <v>28</v>
      </c>
      <c r="F14" s="10">
        <f>[1]سيارات!F15+'[1]توزيع المنتجات النفطية'!F14+'[1]أسواق مركزية'!F14+[1]نفط!F14+'[1]المناطق الحرة'!F14+'[1]تجارة الحبوب'!F14+'[1]معارض والخدمات التجارية'!F14+'[1]تجارة المواد الغذائية'!F14+'[1]تجهيزات زراعية'!F14+'[1]تجارة المواد الانشائية'!F14</f>
        <v>3666111378</v>
      </c>
    </row>
    <row r="15" spans="1:6" ht="18.95" customHeight="1" thickBot="1" x14ac:dyDescent="0.25">
      <c r="A15" s="15">
        <v>1100</v>
      </c>
      <c r="B15" s="12" t="s">
        <v>29</v>
      </c>
      <c r="C15" s="7">
        <f>[1]سيارات!C16+'[1]توزيع المنتجات النفطية'!C15+'[1]أسواق مركزية'!C15+[1]نفط!C15+'[1]المناطق الحرة'!C15+'[1]تجارة الحبوب'!C15+'[1]معارض والخدمات التجارية'!C15+'[1]تجارة المواد الغذائية'!C15+'[1]تجهيزات زراعية'!C15+'[1]تجارة المواد الانشائية'!C15</f>
        <v>930655328</v>
      </c>
      <c r="D15" s="13">
        <v>3100</v>
      </c>
      <c r="E15" s="16" t="s">
        <v>30</v>
      </c>
      <c r="F15" s="10">
        <f>[1]سيارات!F16+'[1]توزيع المنتجات النفطية'!F15+'[1]أسواق مركزية'!F15+[1]نفط!F15+'[1]المناطق الحرة'!F15+'[1]تجارة الحبوب'!F15+'[1]معارض والخدمات التجارية'!F15+'[1]تجارة المواد الغذائية'!F15+'[1]تجهيزات زراعية'!F15+'[1]تجارة المواد الانشائية'!F15</f>
        <v>74920926</v>
      </c>
    </row>
    <row r="16" spans="1:6" ht="18.95" customHeight="1" thickBot="1" x14ac:dyDescent="0.25">
      <c r="A16" s="15">
        <v>1200</v>
      </c>
      <c r="B16" s="12" t="s">
        <v>31</v>
      </c>
      <c r="C16" s="7">
        <f>[1]سيارات!C17+'[1]توزيع المنتجات النفطية'!C16+'[1]أسواق مركزية'!C16+[1]نفط!C16+'[1]المناطق الحرة'!C16+'[1]تجارة الحبوب'!C16+'[1]معارض والخدمات التجارية'!C16+'[1]تجارة المواد الغذائية'!C16+'[1]تجهيزات زراعية'!C16+'[1]تجارة المواد الانشائية'!C16</f>
        <v>2456215775</v>
      </c>
      <c r="D16" s="13">
        <v>3200</v>
      </c>
      <c r="E16" s="14" t="s">
        <v>32</v>
      </c>
      <c r="F16" s="10">
        <f>[1]سيارات!F17+'[1]توزيع المنتجات النفطية'!F16+'[1]أسواق مركزية'!F16+[1]نفط!F16+'[1]المناطق الحرة'!F16+'[1]تجارة الحبوب'!F16+'[1]معارض والخدمات التجارية'!F16+'[1]تجارة المواد الغذائية'!F16+'[1]تجهيزات زراعية'!F16+'[1]تجارة المواد الانشائية'!F16</f>
        <v>3591190452</v>
      </c>
    </row>
    <row r="17" spans="1:6" ht="18.95" customHeight="1" thickBot="1" x14ac:dyDescent="0.25">
      <c r="A17" s="15">
        <v>1210</v>
      </c>
      <c r="B17" s="12" t="s">
        <v>33</v>
      </c>
      <c r="C17" s="7">
        <f>[1]سيارات!C18+'[1]توزيع المنتجات النفطية'!C17+'[1]أسواق مركزية'!C17+[1]نفط!C17+'[1]المناطق الحرة'!C17+'[1]تجارة الحبوب'!C17+'[1]معارض والخدمات التجارية'!C17+'[1]تجارة المواد الغذائية'!C17+'[1]تجهيزات زراعية'!C17+'[1]تجارة المواد الانشائية'!C17</f>
        <v>222174388</v>
      </c>
      <c r="D17" s="13">
        <v>3300</v>
      </c>
      <c r="E17" s="14" t="s">
        <v>34</v>
      </c>
      <c r="F17" s="10">
        <f>[1]سيارات!F18+'[1]توزيع المنتجات النفطية'!F17+'[1]أسواق مركزية'!F17+[1]نفط!F17+'[1]المناطق الحرة'!F17+'[1]تجارة الحبوب'!F17+'[1]معارض والخدمات التجارية'!F17+'[1]تجارة المواد الغذائية'!F17+'[1]تجهيزات زراعية'!F17+'[1]تجارة المواد الانشائية'!F17</f>
        <v>655624440</v>
      </c>
    </row>
    <row r="18" spans="1:6" ht="18.95" customHeight="1" thickBot="1" x14ac:dyDescent="0.25">
      <c r="A18" s="15">
        <v>1220</v>
      </c>
      <c r="B18" s="12" t="s">
        <v>35</v>
      </c>
      <c r="C18" s="7">
        <f>[1]سيارات!C19+'[1]توزيع المنتجات النفطية'!C18+'[1]أسواق مركزية'!C18+[1]نفط!C18+'[1]المناطق الحرة'!C18+'[1]تجارة الحبوب'!C18+'[1]معارض والخدمات التجارية'!C18+'[1]تجارة المواد الغذائية'!C18+'[1]تجهيزات زراعية'!C18+'[1]تجارة المواد الانشائية'!C18</f>
        <v>1450354186</v>
      </c>
      <c r="D18" s="13">
        <v>3400</v>
      </c>
      <c r="E18" s="14" t="s">
        <v>36</v>
      </c>
      <c r="F18" s="10">
        <f>[1]سيارات!F19+'[1]توزيع المنتجات النفطية'!F18+'[1]أسواق مركزية'!F18+[1]نفط!F18+'[1]المناطق الحرة'!F18+'[1]تجارة الحبوب'!F18+'[1]معارض والخدمات التجارية'!F18+'[1]تجارة المواد الغذائية'!F18+'[1]تجهيزات زراعية'!F18+'[1]تجارة المواد الانشائية'!F18</f>
        <v>4246814892</v>
      </c>
    </row>
    <row r="19" spans="1:6" ht="18.95" customHeight="1" thickBot="1" x14ac:dyDescent="0.25">
      <c r="A19" s="15">
        <v>1230</v>
      </c>
      <c r="B19" s="12" t="s">
        <v>37</v>
      </c>
      <c r="C19" s="7">
        <f>[1]سيارات!C20+'[1]توزيع المنتجات النفطية'!C19+'[1]أسواق مركزية'!C19+[1]نفط!C19+'[1]المناطق الحرة'!C19+'[1]تجارة الحبوب'!C19+'[1]معارض والخدمات التجارية'!C19+'[1]تجارة المواد الغذائية'!C19+'[1]تجهيزات زراعية'!C19+'[1]تجارة المواد الانشائية'!C19</f>
        <v>31205812</v>
      </c>
      <c r="D19" s="13">
        <v>3500</v>
      </c>
      <c r="E19" s="14" t="s">
        <v>38</v>
      </c>
      <c r="F19" s="10">
        <f>[1]سيارات!F20+'[1]توزيع المنتجات النفطية'!F19+'[1]أسواق مركزية'!F19+[1]نفط!F19+'[1]المناطق الحرة'!F19+'[1]تجارة الحبوب'!F19+'[1]معارض والخدمات التجارية'!F19+'[1]تجارة المواد الغذائية'!F19+'[1]تجهيزات زراعية'!F19+'[1]تجارة المواد الانشائية'!F19</f>
        <v>3554046623</v>
      </c>
    </row>
    <row r="20" spans="1:6" ht="18.95" customHeight="1" thickBot="1" x14ac:dyDescent="0.25">
      <c r="A20" s="15">
        <v>1240</v>
      </c>
      <c r="B20" s="12" t="s">
        <v>39</v>
      </c>
      <c r="C20" s="7">
        <f>[1]سيارات!C21+'[1]توزيع المنتجات النفطية'!C20+'[1]أسواق مركزية'!C20+[1]نفط!C20+'[1]المناطق الحرة'!C20+'[1]تجارة الحبوب'!C20+'[1]معارض والخدمات التجارية'!C20+'[1]تجارة المواد الغذائية'!C20+'[1]تجهيزات زراعية'!C20+'[1]تجارة المواد الانشائية'!C20</f>
        <v>752481389</v>
      </c>
      <c r="D20" s="13">
        <v>3510</v>
      </c>
      <c r="E20" s="14" t="s">
        <v>9</v>
      </c>
      <c r="F20" s="10">
        <f>[1]سيارات!F21+'[1]توزيع المنتجات النفطية'!F20+'[1]أسواق مركزية'!F20+[1]نفط!F20+'[1]المناطق الحرة'!F20+'[1]تجارة الحبوب'!F20+'[1]معارض والخدمات التجارية'!F20+'[1]تجارة المواد الغذائية'!F20+'[1]تجهيزات زراعية'!F20+'[1]تجارة المواد الانشائية'!F20</f>
        <v>3198073065</v>
      </c>
    </row>
    <row r="21" spans="1:6" ht="18.95" customHeight="1" thickBot="1" x14ac:dyDescent="0.25">
      <c r="A21" s="15">
        <v>1300</v>
      </c>
      <c r="B21" s="12" t="s">
        <v>40</v>
      </c>
      <c r="C21" s="7">
        <f>[1]سيارات!C22+'[1]توزيع المنتجات النفطية'!C21+'[1]أسواق مركزية'!C21+[1]نفط!C21+'[1]المناطق الحرة'!C21+'[1]تجارة الحبوب'!C21+'[1]معارض والخدمات التجارية'!C21+'[1]تجارة المواد الغذائية'!C21+'[1]تجهيزات زراعية'!C21+'[1]تجارة المواد الانشائية'!C21</f>
        <v>14528556931</v>
      </c>
      <c r="D21" s="13">
        <v>3520</v>
      </c>
      <c r="E21" s="14" t="s">
        <v>41</v>
      </c>
      <c r="F21" s="10">
        <f>[1]سيارات!F22+'[1]توزيع المنتجات النفطية'!F21+'[1]أسواق مركزية'!F21+[1]نفط!F21+'[1]المناطق الحرة'!F21+'[1]تجارة الحبوب'!F21+'[1]معارض والخدمات التجارية'!F21+'[1]تجارة المواد الغذائية'!F21+'[1]تجهيزات زراعية'!F21+'[1]تجارة المواد الانشائية'!F21</f>
        <v>236404132</v>
      </c>
    </row>
    <row r="22" spans="1:6" ht="18.95" customHeight="1" thickBot="1" x14ac:dyDescent="0.25">
      <c r="A22" s="15">
        <v>1400</v>
      </c>
      <c r="B22" s="12" t="s">
        <v>42</v>
      </c>
      <c r="C22" s="7">
        <f>[1]سيارات!C23+'[1]توزيع المنتجات النفطية'!C22+'[1]أسواق مركزية'!C22+[1]نفط!C22+'[1]المناطق الحرة'!C22+'[1]تجارة الحبوب'!C22+'[1]معارض والخدمات التجارية'!C22+'[1]تجارة المواد الغذائية'!C22+'[1]تجهيزات زراعية'!C22+'[1]تجارة المواد الانشائية'!C22</f>
        <v>3609833067</v>
      </c>
      <c r="D22" s="13">
        <v>3530</v>
      </c>
      <c r="E22" s="14" t="s">
        <v>43</v>
      </c>
      <c r="F22" s="10">
        <f>[1]سيارات!F23+'[1]توزيع المنتجات النفطية'!F22+'[1]أسواق مركزية'!F22+[1]نفط!F22+'[1]المناطق الحرة'!F22+'[1]تجارة الحبوب'!F22+'[1]معارض والخدمات التجارية'!F22+'[1]تجارة المواد الغذائية'!F22+'[1]تجهيزات زراعية'!F22+'[1]تجارة المواد الانشائية'!F22</f>
        <v>148489507</v>
      </c>
    </row>
    <row r="23" spans="1:6" ht="18.95" customHeight="1" thickBot="1" x14ac:dyDescent="0.25">
      <c r="A23" s="15">
        <v>1500</v>
      </c>
      <c r="B23" s="12" t="s">
        <v>44</v>
      </c>
      <c r="C23" s="7">
        <f>[1]سيارات!C24+'[1]توزيع المنتجات النفطية'!C23+'[1]أسواق مركزية'!C23+[1]نفط!C23+'[1]المناطق الحرة'!C23+'[1]تجارة الحبوب'!C23+'[1]معارض والخدمات التجارية'!C23+'[1]تجارة المواد الغذائية'!C23+'[1]تجهيزات زراعية'!C23+'[1]تجارة المواد الانشائية'!C23</f>
        <v>20594605773</v>
      </c>
      <c r="D23" s="13">
        <v>3600</v>
      </c>
      <c r="E23" s="14" t="s">
        <v>45</v>
      </c>
      <c r="F23" s="10">
        <f>[1]سيارات!F24+'[1]توزيع المنتجات النفطية'!F23+'[1]أسواق مركزية'!F23+[1]نفط!F23+'[1]المناطق الحرة'!F23+'[1]تجارة الحبوب'!F23+'[1]معارض والخدمات التجارية'!F23+'[1]تجارة المواد الغذائية'!F23+'[1]تجهيزات زراعية'!F23+'[1]تجارة المواد الانشائية'!F23</f>
        <v>696652764</v>
      </c>
    </row>
    <row r="24" spans="1:6" ht="18.95" customHeight="1" thickBot="1" x14ac:dyDescent="0.25">
      <c r="A24" s="15">
        <v>1600</v>
      </c>
      <c r="B24" s="12" t="s">
        <v>46</v>
      </c>
      <c r="C24" s="7">
        <f>[1]سيارات!C25+'[1]توزيع المنتجات النفطية'!C24+'[1]أسواق مركزية'!C24+[1]نفط!C24+'[1]المناطق الحرة'!C24+'[1]تجارة الحبوب'!C24+'[1]معارض والخدمات التجارية'!C24+'[1]تجارة المواد الغذائية'!C24+'[1]تجهيزات زراعية'!C24+'[1]تجارة المواد الانشائية'!C24</f>
        <v>1818020293</v>
      </c>
      <c r="D24" s="13">
        <v>3700</v>
      </c>
      <c r="E24" s="14" t="s">
        <v>47</v>
      </c>
      <c r="F24" s="10">
        <f>[1]سيارات!F25+'[1]توزيع المنتجات النفطية'!F24+'[1]أسواق مركزية'!F24+[1]نفط!F24+'[1]المناطق الحرة'!F24+'[1]تجارة الحبوب'!F24+'[1]معارض والخدمات التجارية'!F24+'[1]تجارة المواد الغذائية'!F24+'[1]تجهيزات زراعية'!F24+'[1]تجارة المواد الانشائية'!F24</f>
        <v>0</v>
      </c>
    </row>
    <row r="25" spans="1:6" ht="18.95" customHeight="1" thickBot="1" x14ac:dyDescent="0.25">
      <c r="A25" s="15">
        <v>1700</v>
      </c>
      <c r="B25" s="12" t="s">
        <v>48</v>
      </c>
      <c r="C25" s="7">
        <f>[1]سيارات!C26+'[1]توزيع المنتجات النفطية'!C25+'[1]أسواق مركزية'!C25+[1]نفط!C25+'[1]المناطق الحرة'!C25+'[1]تجارة الحبوب'!C25+'[1]معارض والخدمات التجارية'!C25+'[1]تجارة المواد الغذائية'!C25+'[1]تجهيزات زراعية'!C25+'[1]تجارة المواد الانشائية'!C25</f>
        <v>20950591</v>
      </c>
      <c r="D25" s="13">
        <v>3800</v>
      </c>
      <c r="E25" s="14" t="s">
        <v>49</v>
      </c>
      <c r="F25" s="10">
        <f>[1]سيارات!F26+'[1]توزيع المنتجات النفطية'!F25+'[1]أسواق مركزية'!F25+[1]نفط!F25+'[1]المناطق الحرة'!F25+'[1]تجارة الحبوب'!F25+'[1]معارض والخدمات التجارية'!F25+'[1]تجارة المواد الغذائية'!F25+'[1]تجهيزات زراعية'!F25+'[1]تجارة المواد الانشائية'!F25</f>
        <v>-3884495</v>
      </c>
    </row>
    <row r="26" spans="1:6" ht="18.95" customHeight="1" thickBot="1" x14ac:dyDescent="0.25">
      <c r="A26" s="15">
        <v>1800</v>
      </c>
      <c r="B26" s="12" t="s">
        <v>50</v>
      </c>
      <c r="C26" s="7">
        <f>[1]سيارات!C27+'[1]توزيع المنتجات النفطية'!C26+'[1]أسواق مركزية'!C26+[1]نفط!C26+'[1]المناطق الحرة'!C26+'[1]تجارة الحبوب'!C26+'[1]معارض والخدمات التجارية'!C26+'[1]تجارة المواد الغذائية'!C26+'[1]تجهيزات زراعية'!C26+'[1]تجارة المواد الانشائية'!C26</f>
        <v>2769626212</v>
      </c>
      <c r="D26" s="13">
        <v>3900</v>
      </c>
      <c r="E26" s="14" t="s">
        <v>51</v>
      </c>
      <c r="F26" s="10">
        <f>[1]سيارات!F27+'[1]توزيع المنتجات النفطية'!F26+'[1]أسواق مركزية'!F26+[1]نفط!F26+'[1]المناطق الحرة'!F26+'[1]تجارة الحبوب'!F26+'[1]معارض والخدمات التجارية'!F26+'[1]تجارة المواد الغذائية'!F26+'[1]تجهيزات زراعية'!F26+'[1]تجارة المواد الانشائية'!F26</f>
        <v>845142271</v>
      </c>
    </row>
    <row r="27" spans="1:6" ht="18.95" customHeight="1" thickBot="1" x14ac:dyDescent="0.25">
      <c r="A27" s="15">
        <v>1900</v>
      </c>
      <c r="B27" s="12" t="s">
        <v>52</v>
      </c>
      <c r="C27" s="7">
        <f>[1]سيارات!C28+'[1]توزيع المنتجات النفطية'!C27+'[1]أسواق مركزية'!C27+[1]نفط!C27+'[1]المناطق الحرة'!C27+'[1]تجارة الحبوب'!C27+'[1]معارض والخدمات التجارية'!C27+'[1]تجارة المواد الغذائية'!C27+'[1]تجهيزات زراعية'!C27+'[1]تجارة المواد الانشائية'!C27</f>
        <v>21546211692</v>
      </c>
      <c r="D27" s="13">
        <v>4000</v>
      </c>
      <c r="E27" s="14" t="s">
        <v>53</v>
      </c>
      <c r="F27" s="10">
        <f>[1]سيارات!F28+'[1]توزيع المنتجات النفطية'!F27+'[1]أسواق مركزية'!F27+[1]نفط!F27+'[1]المناطق الحرة'!F27+'[1]تجارة الحبوب'!F27+'[1]معارض والخدمات التجارية'!F27+'[1]تجارة المواد الغذائية'!F27+'[1]تجهيزات زراعية'!F27+'[1]تجارة المواد الانشائية'!F27</f>
        <v>2746048181</v>
      </c>
    </row>
    <row r="28" spans="1:6" ht="18.95" hidden="1" customHeight="1" x14ac:dyDescent="0.2">
      <c r="A28" s="17" t="s">
        <v>54</v>
      </c>
      <c r="B28" s="18"/>
      <c r="C28" s="19"/>
      <c r="D28" s="20"/>
      <c r="E28" s="21"/>
    </row>
    <row r="29" spans="1:6" ht="18.95" hidden="1" customHeight="1" x14ac:dyDescent="0.2">
      <c r="A29" s="22" t="s">
        <v>55</v>
      </c>
      <c r="B29" s="22"/>
      <c r="C29" s="19"/>
    </row>
    <row r="30" spans="1:6" ht="18.95" hidden="1" customHeight="1" x14ac:dyDescent="0.2">
      <c r="A30" s="22" t="s">
        <v>56</v>
      </c>
      <c r="B30" s="22"/>
      <c r="C30" s="19">
        <f>C27-C11</f>
        <v>0</v>
      </c>
      <c r="E30" s="23">
        <f>F19+F23+F24+F25</f>
        <v>4246814892</v>
      </c>
      <c r="F30" s="23">
        <f>E30-F18</f>
        <v>0</v>
      </c>
    </row>
    <row r="31" spans="1:6" ht="18.95" hidden="1" customHeight="1" x14ac:dyDescent="0.2">
      <c r="A31" s="22" t="s">
        <v>57</v>
      </c>
      <c r="B31" s="22"/>
      <c r="C31" s="19"/>
    </row>
    <row r="32" spans="1:6" ht="18.95" hidden="1" customHeight="1" x14ac:dyDescent="0.2">
      <c r="A32" s="42" t="s">
        <v>58</v>
      </c>
      <c r="B32" s="42"/>
      <c r="C32" s="42"/>
    </row>
    <row r="33" spans="1:5" ht="18.95" hidden="1" customHeight="1" x14ac:dyDescent="0.2">
      <c r="A33" s="24" t="s">
        <v>59</v>
      </c>
      <c r="B33" s="25"/>
      <c r="C33" s="25" t="s">
        <v>60</v>
      </c>
      <c r="D33" s="26" t="s">
        <v>61</v>
      </c>
    </row>
    <row r="34" spans="1:5" ht="18.95" hidden="1" customHeight="1" x14ac:dyDescent="0.2">
      <c r="A34" s="24" t="s">
        <v>62</v>
      </c>
      <c r="B34" s="25"/>
      <c r="C34" s="27">
        <f>F9/F26</f>
        <v>1.2681400478665681</v>
      </c>
      <c r="D34" s="28"/>
    </row>
    <row r="35" spans="1:5" ht="18.95" hidden="1" customHeight="1" x14ac:dyDescent="0.2">
      <c r="A35" s="24" t="s">
        <v>63</v>
      </c>
      <c r="B35" s="25"/>
      <c r="C35" s="27">
        <f>F9/C12</f>
        <v>0.90963617864098201</v>
      </c>
      <c r="D35" s="28"/>
    </row>
    <row r="36" spans="1:5" ht="18.95" hidden="1" customHeight="1" x14ac:dyDescent="0.2">
      <c r="A36" s="24" t="s">
        <v>64</v>
      </c>
      <c r="B36" s="25"/>
      <c r="C36" s="27">
        <f>C23/C10</f>
        <v>1.096823796580932</v>
      </c>
      <c r="D36" s="28"/>
    </row>
    <row r="37" spans="1:5" ht="18.95" hidden="1" customHeight="1" x14ac:dyDescent="0.2">
      <c r="A37" s="24" t="s">
        <v>65</v>
      </c>
      <c r="B37" s="25"/>
      <c r="C37" s="27">
        <f>C22/C10</f>
        <v>0.19225183784586589</v>
      </c>
      <c r="D37" s="28"/>
    </row>
    <row r="38" spans="1:5" ht="18.95" hidden="1" customHeight="1" x14ac:dyDescent="0.2">
      <c r="A38" s="24" t="s">
        <v>66</v>
      </c>
      <c r="B38" s="25"/>
      <c r="C38" s="27"/>
      <c r="D38" s="29">
        <f>C18/C24*100</f>
        <v>79.776567488512626</v>
      </c>
    </row>
    <row r="39" spans="1:5" ht="18.95" hidden="1" customHeight="1" x14ac:dyDescent="0.2">
      <c r="A39" s="24" t="s">
        <v>67</v>
      </c>
      <c r="B39" s="25"/>
      <c r="C39" s="27"/>
      <c r="D39" s="29">
        <f>F19/C26*100</f>
        <v>128.32224823701227</v>
      </c>
    </row>
    <row r="40" spans="1:5" ht="18.95" hidden="1" customHeight="1" x14ac:dyDescent="0.2">
      <c r="A40" s="24" t="s">
        <v>68</v>
      </c>
      <c r="B40" s="25"/>
      <c r="C40" s="27"/>
      <c r="D40" s="29">
        <f>C8/C27*100</f>
        <v>1.1603787225985081</v>
      </c>
    </row>
    <row r="41" spans="1:5" ht="18.95" hidden="1" customHeight="1" x14ac:dyDescent="0.2">
      <c r="A41" s="24" t="s">
        <v>69</v>
      </c>
      <c r="B41" s="25"/>
      <c r="C41" s="27">
        <f>C9/F14</f>
        <v>0.75546701298282271</v>
      </c>
      <c r="D41" s="29"/>
    </row>
    <row r="42" spans="1:5" ht="18.95" hidden="1" customHeight="1" x14ac:dyDescent="0.2">
      <c r="A42" s="24" t="s">
        <v>70</v>
      </c>
      <c r="B42" s="25"/>
      <c r="C42" s="27">
        <f>F19/F14</f>
        <v>0.96943225574855951</v>
      </c>
      <c r="D42" s="29"/>
    </row>
    <row r="43" spans="1:5" ht="18.95" hidden="1" customHeight="1" x14ac:dyDescent="0.2">
      <c r="A43" s="24" t="s">
        <v>71</v>
      </c>
      <c r="B43" s="25"/>
      <c r="C43" s="27"/>
      <c r="D43" s="29">
        <f>C6/C27*100</f>
        <v>11.205890457747945</v>
      </c>
    </row>
    <row r="44" spans="1:5" ht="18.95" hidden="1" customHeight="1" x14ac:dyDescent="0.2">
      <c r="A44" s="24" t="s">
        <v>72</v>
      </c>
      <c r="B44" s="25"/>
      <c r="C44" s="27">
        <f>F19/C4</f>
        <v>323.27779950217325</v>
      </c>
      <c r="D44" s="29"/>
    </row>
    <row r="45" spans="1:5" ht="21.6" hidden="1" customHeight="1" x14ac:dyDescent="0.2">
      <c r="A45" s="30" t="s">
        <v>73</v>
      </c>
      <c r="B45" s="31"/>
      <c r="C45" s="27">
        <f>F5/C15</f>
        <v>0.48355454534076442</v>
      </c>
      <c r="D45" s="29"/>
    </row>
    <row r="46" spans="1:5" ht="18.95" hidden="1" customHeight="1" x14ac:dyDescent="0.2">
      <c r="A46" s="19"/>
      <c r="B46" s="19"/>
      <c r="C46" s="19"/>
    </row>
    <row r="47" spans="1:5" ht="18.95" hidden="1" customHeight="1" x14ac:dyDescent="0.2">
      <c r="A47" s="19"/>
      <c r="B47" s="19"/>
      <c r="C47" s="19"/>
    </row>
    <row r="48" spans="1:5" ht="18.95" hidden="1" customHeight="1" x14ac:dyDescent="0.2">
      <c r="A48" s="19"/>
      <c r="B48" s="19"/>
      <c r="C48" s="19"/>
      <c r="E48" s="1">
        <f>F19+F23+F24+F25</f>
        <v>4246814892</v>
      </c>
    </row>
    <row r="49" spans="1:4" ht="18.95" hidden="1" customHeight="1" x14ac:dyDescent="0.2">
      <c r="A49" s="19"/>
      <c r="B49" s="19"/>
      <c r="C49" s="19"/>
    </row>
    <row r="50" spans="1:4" ht="18.95" hidden="1" customHeight="1" x14ac:dyDescent="0.2">
      <c r="A50" s="19"/>
      <c r="B50" s="19"/>
      <c r="C50" s="19"/>
    </row>
    <row r="51" spans="1:4" ht="18.95" hidden="1" customHeight="1" x14ac:dyDescent="0.2">
      <c r="A51" s="32" t="s">
        <v>59</v>
      </c>
      <c r="B51" s="33"/>
      <c r="C51" s="33" t="s">
        <v>60</v>
      </c>
      <c r="D51" s="34" t="s">
        <v>61</v>
      </c>
    </row>
    <row r="52" spans="1:4" ht="18.95" hidden="1" customHeight="1" x14ac:dyDescent="0.2">
      <c r="A52" s="32" t="s">
        <v>62</v>
      </c>
      <c r="B52" s="33"/>
      <c r="C52" s="35">
        <f>F9/F26</f>
        <v>1.2681400478665681</v>
      </c>
      <c r="D52" s="34"/>
    </row>
    <row r="53" spans="1:4" ht="18.95" hidden="1" customHeight="1" x14ac:dyDescent="0.2">
      <c r="A53" s="32" t="s">
        <v>63</v>
      </c>
      <c r="B53" s="33"/>
      <c r="C53" s="35">
        <f>F9/C12</f>
        <v>0.90963617864098201</v>
      </c>
      <c r="D53" s="34"/>
    </row>
    <row r="54" spans="1:4" ht="18.95" hidden="1" customHeight="1" x14ac:dyDescent="0.2">
      <c r="A54" s="32" t="s">
        <v>64</v>
      </c>
      <c r="B54" s="33"/>
      <c r="C54" s="35">
        <f>C23/C10</f>
        <v>1.096823796580932</v>
      </c>
      <c r="D54" s="34"/>
    </row>
    <row r="55" spans="1:4" ht="18.95" hidden="1" customHeight="1" x14ac:dyDescent="0.2">
      <c r="A55" s="32" t="s">
        <v>65</v>
      </c>
      <c r="B55" s="33"/>
      <c r="C55" s="35">
        <f>C22/C10</f>
        <v>0.19225183784586589</v>
      </c>
      <c r="D55" s="34"/>
    </row>
    <row r="56" spans="1:4" ht="18.95" hidden="1" customHeight="1" x14ac:dyDescent="0.2">
      <c r="A56" s="32" t="s">
        <v>66</v>
      </c>
      <c r="B56" s="33"/>
      <c r="C56" s="35"/>
      <c r="D56" s="36">
        <f>C18/C24*100</f>
        <v>79.776567488512626</v>
      </c>
    </row>
    <row r="57" spans="1:4" ht="18.95" hidden="1" customHeight="1" x14ac:dyDescent="0.2">
      <c r="A57" s="32" t="s">
        <v>67</v>
      </c>
      <c r="B57" s="33"/>
      <c r="C57" s="35"/>
      <c r="D57" s="36">
        <f>F19/C26*100</f>
        <v>128.32224823701227</v>
      </c>
    </row>
    <row r="58" spans="1:4" ht="18.95" hidden="1" customHeight="1" x14ac:dyDescent="0.2">
      <c r="A58" s="32" t="s">
        <v>68</v>
      </c>
      <c r="B58" s="33"/>
      <c r="C58" s="35"/>
      <c r="D58" s="37">
        <f>F8/C27*100</f>
        <v>47.249833346713039</v>
      </c>
    </row>
    <row r="59" spans="1:4" ht="18.95" hidden="1" customHeight="1" x14ac:dyDescent="0.2">
      <c r="A59" s="32" t="s">
        <v>69</v>
      </c>
      <c r="B59" s="33"/>
      <c r="C59" s="35">
        <f>C9/F14</f>
        <v>0.75546701298282271</v>
      </c>
      <c r="D59" s="37"/>
    </row>
    <row r="60" spans="1:4" ht="18.95" hidden="1" customHeight="1" x14ac:dyDescent="0.2">
      <c r="A60" s="32" t="s">
        <v>70</v>
      </c>
      <c r="B60" s="33"/>
      <c r="C60" s="35">
        <f>F19/F14</f>
        <v>0.96943225574855951</v>
      </c>
      <c r="D60" s="37"/>
    </row>
    <row r="61" spans="1:4" ht="18.95" hidden="1" customHeight="1" x14ac:dyDescent="0.2">
      <c r="A61" s="32" t="s">
        <v>71</v>
      </c>
      <c r="B61" s="33"/>
      <c r="C61" s="35"/>
      <c r="D61" s="36">
        <f>C6/C27*100</f>
        <v>11.205890457747945</v>
      </c>
    </row>
    <row r="62" spans="1:4" ht="18.95" hidden="1" customHeight="1" x14ac:dyDescent="0.2">
      <c r="A62" s="32" t="s">
        <v>72</v>
      </c>
      <c r="B62" s="33"/>
      <c r="C62" s="35">
        <f>F19/C4</f>
        <v>323.27779950217325</v>
      </c>
      <c r="D62" s="37"/>
    </row>
    <row r="63" spans="1:4" ht="18.95" hidden="1" customHeight="1" x14ac:dyDescent="0.2">
      <c r="A63" s="38" t="s">
        <v>73</v>
      </c>
      <c r="B63" s="39"/>
      <c r="C63" s="35">
        <f>F6/C16</f>
        <v>4.5501802409847318</v>
      </c>
      <c r="D63" s="37"/>
    </row>
    <row r="64" spans="1:4" ht="18.95" hidden="1" customHeight="1" x14ac:dyDescent="0.2">
      <c r="A64" s="19"/>
      <c r="B64" s="19"/>
      <c r="C64" s="19"/>
    </row>
    <row r="65" spans="1:3" ht="18.95" hidden="1" customHeight="1" x14ac:dyDescent="0.2">
      <c r="A65" s="19"/>
      <c r="B65" s="19"/>
      <c r="C65" s="19"/>
    </row>
    <row r="66" spans="1:3" ht="18.95" hidden="1" customHeight="1" x14ac:dyDescent="0.2">
      <c r="A66" s="19"/>
      <c r="B66" s="19"/>
      <c r="C66" s="19"/>
    </row>
    <row r="67" spans="1:3" ht="18.95" hidden="1" customHeight="1" x14ac:dyDescent="0.2">
      <c r="A67" s="19"/>
      <c r="B67" s="19"/>
      <c r="C67" s="19"/>
    </row>
    <row r="68" spans="1:3" ht="18.95" hidden="1" customHeight="1" x14ac:dyDescent="0.2">
      <c r="A68" s="19"/>
      <c r="B68" s="19"/>
      <c r="C68" s="19"/>
    </row>
    <row r="69" spans="1:3" ht="18.95" hidden="1" customHeight="1" x14ac:dyDescent="0.2">
      <c r="A69" s="19"/>
      <c r="B69" s="19"/>
      <c r="C69" s="19"/>
    </row>
    <row r="70" spans="1:3" ht="18.95" hidden="1" customHeight="1" x14ac:dyDescent="0.2"/>
    <row r="71" spans="1:3" ht="18.95" hidden="1" customHeight="1" x14ac:dyDescent="0.2"/>
    <row r="72" spans="1:3" ht="18.95" hidden="1" customHeight="1" x14ac:dyDescent="0.2"/>
    <row r="73" spans="1:3" ht="18.95" hidden="1" customHeight="1" x14ac:dyDescent="0.2"/>
    <row r="74" spans="1:3" ht="18.95" hidden="1" customHeight="1" x14ac:dyDescent="0.2"/>
    <row r="75" spans="1:3" ht="18.95" hidden="1" customHeight="1" x14ac:dyDescent="0.2"/>
    <row r="76" spans="1:3" ht="18.95" hidden="1" customHeight="1" x14ac:dyDescent="0.2"/>
    <row r="77" spans="1:3" ht="18.95" hidden="1" customHeight="1" x14ac:dyDescent="0.2"/>
    <row r="78" spans="1:3" ht="18.95" hidden="1" customHeight="1" x14ac:dyDescent="0.2"/>
    <row r="79" spans="1:3" ht="18.95" hidden="1" customHeight="1" x14ac:dyDescent="0.2"/>
    <row r="80" spans="1:3" ht="18.95" hidden="1" customHeight="1" x14ac:dyDescent="0.2"/>
    <row r="81" ht="18.95" hidden="1" customHeight="1" x14ac:dyDescent="0.2"/>
    <row r="82" ht="18.95" hidden="1" customHeight="1" x14ac:dyDescent="0.2"/>
    <row r="83" ht="18.95" hidden="1" customHeight="1" x14ac:dyDescent="0.2"/>
    <row r="84" ht="18.95" hidden="1" customHeight="1" x14ac:dyDescent="0.2"/>
    <row r="85" ht="18.95" hidden="1" customHeight="1" x14ac:dyDescent="0.2"/>
    <row r="86" ht="18.95" hidden="1" customHeight="1" x14ac:dyDescent="0.2"/>
    <row r="87" ht="18.95" hidden="1" customHeight="1" x14ac:dyDescent="0.2"/>
    <row r="88" ht="18.95" hidden="1" customHeight="1" x14ac:dyDescent="0.2"/>
    <row r="89" ht="18.95" hidden="1" customHeight="1" x14ac:dyDescent="0.2"/>
    <row r="90" ht="18.95" hidden="1" customHeight="1" x14ac:dyDescent="0.2"/>
    <row r="91" ht="18.95" hidden="1" customHeight="1" x14ac:dyDescent="0.2"/>
    <row r="92" ht="18.95" hidden="1" customHeight="1" x14ac:dyDescent="0.2"/>
    <row r="93" ht="18.95" hidden="1" customHeight="1" x14ac:dyDescent="0.2"/>
    <row r="94" ht="18.95" hidden="1" customHeight="1" x14ac:dyDescent="0.2"/>
    <row r="95" ht="18.95" hidden="1" customHeight="1" x14ac:dyDescent="0.2"/>
    <row r="96" ht="18.95" hidden="1" customHeight="1" x14ac:dyDescent="0.2"/>
    <row r="97" ht="18.95" hidden="1" customHeight="1" x14ac:dyDescent="0.2"/>
    <row r="98" ht="18.95" hidden="1" customHeight="1" x14ac:dyDescent="0.2"/>
    <row r="99" ht="18.95" hidden="1" customHeight="1" x14ac:dyDescent="0.2"/>
    <row r="100" ht="18.95" hidden="1" customHeight="1" x14ac:dyDescent="0.2"/>
    <row r="101" ht="18.95" hidden="1" customHeight="1" x14ac:dyDescent="0.2"/>
    <row r="102" ht="18.95" hidden="1" customHeight="1" x14ac:dyDescent="0.2"/>
    <row r="103" ht="18.95" hidden="1" customHeight="1" x14ac:dyDescent="0.2"/>
    <row r="104" ht="18.95" hidden="1" customHeight="1" x14ac:dyDescent="0.2"/>
    <row r="105" ht="18.95" hidden="1" customHeight="1" x14ac:dyDescent="0.2"/>
    <row r="106" ht="18.95" hidden="1" customHeight="1" x14ac:dyDescent="0.2"/>
    <row r="107" ht="18.95" hidden="1" customHeight="1" x14ac:dyDescent="0.2"/>
    <row r="108" ht="18.95" hidden="1" customHeight="1" x14ac:dyDescent="0.2"/>
    <row r="109" ht="18.95" hidden="1" customHeight="1" x14ac:dyDescent="0.2"/>
    <row r="110" ht="18.95" hidden="1" customHeight="1" x14ac:dyDescent="0.2"/>
    <row r="111" ht="18.95" hidden="1" customHeight="1" x14ac:dyDescent="0.2"/>
    <row r="112" ht="18.95" hidden="1" customHeight="1" x14ac:dyDescent="0.2"/>
    <row r="113" ht="18.95" hidden="1" customHeight="1" x14ac:dyDescent="0.2"/>
    <row r="114" ht="18.95" hidden="1" customHeight="1" x14ac:dyDescent="0.2"/>
    <row r="115" ht="18.95" hidden="1" customHeight="1" x14ac:dyDescent="0.2"/>
    <row r="116" ht="18.95" hidden="1" customHeight="1" x14ac:dyDescent="0.2"/>
    <row r="117" ht="18.95" hidden="1" customHeight="1" x14ac:dyDescent="0.2"/>
    <row r="118" ht="18.95" hidden="1" customHeight="1" x14ac:dyDescent="0.2"/>
  </sheetData>
  <mergeCells count="3">
    <mergeCell ref="A1:F1"/>
    <mergeCell ref="A2:B2"/>
    <mergeCell ref="A32:C32"/>
  </mergeCells>
  <printOptions horizontalCentered="1"/>
  <pageMargins left="0.14000000000000001" right="0.21" top="0.59055118110236204" bottom="0.39370078740157499" header="0.78740157480314998" footer="0.196850393700787"/>
  <pageSetup paperSize="9" orientation="landscape" r:id="rId1"/>
  <headerFooter alignWithMargins="0"/>
  <rowBreaks count="2" manualBreakCount="2">
    <brk id="27" max="1638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نشاط</vt:lpstr>
    </vt:vector>
  </TitlesOfParts>
  <Company>SACC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cp:lastPrinted>2022-09-19T04:50:07Z</cp:lastPrinted>
  <dcterms:created xsi:type="dcterms:W3CDTF">2022-09-19T04:48:49Z</dcterms:created>
  <dcterms:modified xsi:type="dcterms:W3CDTF">2022-09-19T04:50:15Z</dcterms:modified>
</cp:coreProperties>
</file>